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5" i="8" l="1"/>
  <c r="F52" i="8"/>
  <c r="G52" i="8"/>
  <c r="E52" i="8"/>
  <c r="H50" i="8"/>
  <c r="H51" i="8"/>
  <c r="G33" i="8"/>
  <c r="G70" i="8"/>
  <c r="F8" i="8"/>
  <c r="G39" i="8"/>
  <c r="G40" i="8"/>
  <c r="G41" i="8"/>
  <c r="G38" i="8"/>
  <c r="G27" i="8"/>
  <c r="G24" i="8"/>
  <c r="G21" i="8"/>
  <c r="G18" i="8"/>
  <c r="G15" i="8"/>
  <c r="G8" i="8"/>
  <c r="G12" i="8"/>
  <c r="G36" i="8"/>
  <c r="D53" i="8"/>
  <c r="E29" i="8"/>
  <c r="F29" i="8"/>
  <c r="G29" i="8"/>
  <c r="D29" i="8"/>
  <c r="D23" i="8"/>
  <c r="E23" i="8"/>
  <c r="D10" i="8"/>
  <c r="D9" i="8"/>
  <c r="H49" i="8"/>
  <c r="H47" i="8"/>
  <c r="C34" i="8"/>
  <c r="C33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C9" i="8"/>
  <c r="H48" i="8"/>
  <c r="H41" i="8"/>
  <c r="H40" i="8"/>
  <c r="H39" i="8"/>
  <c r="H38" i="8"/>
  <c r="G28" i="8"/>
  <c r="G26" i="8"/>
  <c r="G25" i="8"/>
  <c r="G23" i="8"/>
  <c r="G22" i="8"/>
  <c r="G20" i="8"/>
  <c r="G19" i="8"/>
  <c r="G17" i="8"/>
  <c r="G16" i="8"/>
  <c r="F14" i="8"/>
  <c r="F13" i="8"/>
  <c r="F28" i="8"/>
  <c r="E28" i="8"/>
  <c r="F34" i="8"/>
  <c r="G34" i="8"/>
  <c r="E34" i="8"/>
  <c r="E33" i="8"/>
  <c r="F33" i="8"/>
  <c r="F26" i="8"/>
  <c r="F25" i="8"/>
  <c r="E26" i="8"/>
  <c r="E25" i="8"/>
  <c r="F23" i="8"/>
  <c r="F22" i="8"/>
  <c r="E22" i="8"/>
  <c r="F20" i="8"/>
  <c r="F19" i="8"/>
  <c r="E20" i="8"/>
  <c r="E19" i="8"/>
  <c r="F17" i="8"/>
  <c r="F16" i="8"/>
  <c r="E17" i="8"/>
  <c r="E16" i="8"/>
  <c r="E14" i="8"/>
  <c r="E13" i="8"/>
  <c r="H46" i="8"/>
  <c r="H45" i="8"/>
  <c r="H44" i="8"/>
  <c r="D28" i="8"/>
  <c r="D26" i="8"/>
  <c r="D25" i="8"/>
  <c r="D22" i="8"/>
  <c r="D20" i="8"/>
  <c r="D19" i="8"/>
  <c r="D17" i="8"/>
  <c r="D16" i="8"/>
  <c r="D14" i="8"/>
  <c r="D13" i="8"/>
  <c r="F36" i="8"/>
  <c r="E36" i="8"/>
  <c r="H34" i="8"/>
  <c r="G32" i="8"/>
  <c r="H29" i="8"/>
  <c r="H27" i="8"/>
  <c r="H24" i="8"/>
  <c r="H21" i="8"/>
  <c r="H18" i="8"/>
  <c r="H15" i="8"/>
  <c r="H12" i="8"/>
  <c r="F10" i="8"/>
  <c r="F9" i="8"/>
  <c r="E8" i="8"/>
  <c r="E10" i="8"/>
  <c r="E9" i="8"/>
  <c r="H36" i="8"/>
  <c r="G14" i="8"/>
  <c r="G13" i="8"/>
  <c r="G10" i="8"/>
  <c r="H10" i="8"/>
  <c r="H17" i="8"/>
  <c r="H14" i="8"/>
  <c r="H23" i="8"/>
  <c r="H26" i="8"/>
  <c r="H20" i="8"/>
  <c r="F42" i="8"/>
  <c r="G42" i="8"/>
  <c r="H22" i="8"/>
  <c r="E42" i="8"/>
  <c r="H28" i="8"/>
  <c r="H8" i="8"/>
  <c r="H56" i="8"/>
  <c r="H16" i="8"/>
  <c r="H13" i="8"/>
  <c r="H19" i="8"/>
  <c r="H25" i="8"/>
  <c r="H33" i="8"/>
  <c r="H9" i="8"/>
  <c r="H32" i="8"/>
  <c r="G9" i="8"/>
  <c r="H53" i="8"/>
  <c r="H54" i="8"/>
</calcChain>
</file>

<file path=xl/sharedStrings.xml><?xml version="1.0" encoding="utf-8"?>
<sst xmlns="http://schemas.openxmlformats.org/spreadsheetml/2006/main" count="197" uniqueCount="168">
  <si>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</si>
  <si>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</si>
  <si>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</si>
  <si>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</si>
  <si>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</si>
  <si>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</si>
  <si>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</si>
  <si>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</si>
  <si>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</si>
  <si>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</si>
  <si>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</si>
  <si>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</si>
  <si>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</si>
  <si>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</si>
  <si>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</si>
  <si>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</si>
  <si>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</si>
  <si>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</si>
  <si>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</si>
  <si>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</si>
  <si>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</si>
  <si>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</si>
  <si>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</si>
  <si>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</si>
  <si>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</si>
  <si>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</si>
  <si>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</si>
  <si>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</si>
  <si>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</si>
  <si>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</si>
  <si>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</si>
  <si>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</si>
  <si>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</si>
  <si>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</si>
  <si>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</si>
  <si>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</si>
  <si>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</si>
  <si>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</si>
  <si>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</si>
  <si>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</si>
  <si>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</si>
  <si>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</si>
  <si>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</si>
  <si>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</si>
  <si>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</si>
  <si>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</si>
  <si>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</si>
  <si>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</si>
  <si>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</si>
  <si>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</si>
  <si>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</si>
  <si>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</si>
  <si>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</si>
  <si>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</si>
  <si>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</si>
  <si>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</si>
  <si>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</si>
  <si>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</si>
  <si>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</si>
  <si>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</si>
  <si>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</si>
  <si>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</si>
  <si>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</si>
  <si>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</si>
  <si>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</si>
  <si>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</si>
  <si>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</si>
  <si>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</si>
  <si>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</si>
  <si>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</si>
  <si>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</si>
  <si>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</si>
  <si>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</si>
  <si>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</si>
  <si>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</si>
  <si>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</si>
  <si>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</si>
  <si>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</si>
  <si>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</si>
  <si>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</si>
  <si>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</si>
  <si>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</si>
  <si>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</si>
  <si>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</si>
  <si>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</si>
  <si>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</si>
  <si>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</si>
  <si>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</si>
  <si>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</si>
  <si>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</si>
  <si>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</si>
  <si>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</si>
  <si>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</si>
  <si>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</si>
  <si>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</si>
  <si>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</si>
  <si>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</si>
  <si>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</si>
  <si>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</si>
  <si>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</si>
  <si>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</si>
  <si>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4.</t>
  </si>
  <si>
    <t>ООО " Территория"</t>
  </si>
  <si>
    <t>1 подъезд</t>
  </si>
  <si>
    <t>1 лифт</t>
  </si>
  <si>
    <t>1 м/провод</t>
  </si>
  <si>
    <t>№ 6  по ул. Шилкинской</t>
  </si>
  <si>
    <t>ул.Тунгусская,8</t>
  </si>
  <si>
    <t>кол-во</t>
  </si>
  <si>
    <t>сумма, т.р.</t>
  </si>
  <si>
    <t xml:space="preserve">                                         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</si>
  <si>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</si>
  <si>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</si>
  <si>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</si>
  <si>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</si>
  <si>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в. т.ч. Услуги по управлению, налоги</t>
  </si>
  <si>
    <t>300 р/мес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</si>
  <si>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</si>
  <si>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</si>
  <si>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</si>
  <si>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</si>
  <si>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</si>
  <si>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    ООО "Управляющая компания Ленинского района"</t>
  </si>
  <si>
    <t>Тяптин Андрей Александрович</t>
  </si>
  <si>
    <t>ООО "Восток-Мегаполис"</t>
  </si>
  <si>
    <t xml:space="preserve">                                                             01   сентября 2007 г.</t>
  </si>
  <si>
    <t>Кол-во зарегистрированных</t>
  </si>
  <si>
    <t>146 чел</t>
  </si>
  <si>
    <t>4561,00 кв.м.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</si>
  <si>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</si>
  <si>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</si>
  <si>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</si>
  <si>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 энергия на содержание ОИ МКД</t>
  </si>
  <si>
    <t>Отв. сточных вод в целях содерж. ОИ МКД</t>
  </si>
  <si>
    <t>Прочие работы и услуги:</t>
  </si>
  <si>
    <t>Итого по дому:</t>
  </si>
  <si>
    <t>1. Телекоммуикац. Услуги  - Владлинк</t>
  </si>
  <si>
    <t>2. Телекоммуикац. Услуги   ИП Козицкий</t>
  </si>
  <si>
    <t>переходящие остатки д/ср-в на конец  2019 г.</t>
  </si>
  <si>
    <t>3. Перечень работ, выполненных по статье " текущий ремонт"  в 2019 году.</t>
  </si>
  <si>
    <t>всего:  2331,70 кв.м</t>
  </si>
  <si>
    <t>Исполнитель</t>
  </si>
  <si>
    <t>Замена стеклопакета пластикового окна</t>
  </si>
  <si>
    <t>1 шт</t>
  </si>
  <si>
    <t>АЛМИ</t>
  </si>
  <si>
    <t>Позитив Плюс</t>
  </si>
  <si>
    <t>1 компл</t>
  </si>
  <si>
    <t>Ремонт лифта - замена пружин противовеса</t>
  </si>
  <si>
    <t>Лифт ДВ</t>
  </si>
  <si>
    <t>Ремонт двери выхода на общ. лоджию</t>
  </si>
  <si>
    <t>Установка песочницы</t>
  </si>
  <si>
    <t>Оранж Групп</t>
  </si>
  <si>
    <t>Установка контейнеров</t>
  </si>
  <si>
    <t>2 шт</t>
  </si>
  <si>
    <t>Комфорт</t>
  </si>
  <si>
    <t>Сервисное обслуживание УУТЭ за 2019 год</t>
  </si>
  <si>
    <t>год</t>
  </si>
  <si>
    <t>Инфовира</t>
  </si>
  <si>
    <t>сумма снижения в рублях</t>
  </si>
  <si>
    <t>План по статье "текущий ремонт" на 2020 год.</t>
  </si>
  <si>
    <t>Предложение Управляющей компании: Ремонт кровли. Собственникам, необходимо предоставить протокол общего собрания о согласии проведения указанных работ, либо принять собственное решение для формирования плана текущего ремонта  на 2020 год.</t>
  </si>
  <si>
    <t>А.А.Тяптин</t>
  </si>
  <si>
    <t>Исп:</t>
  </si>
  <si>
    <t>Экономич. отдел - 220-50-87</t>
  </si>
  <si>
    <t>в т.ч. Услуги по управлению, налоги</t>
  </si>
  <si>
    <t>3.Телекомм. Услуги: Ростелеком</t>
  </si>
  <si>
    <t>4. Реклама в лифтах</t>
  </si>
  <si>
    <t xml:space="preserve"> Исх.№  681/03   от   17.03.2020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</si>
</sst>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/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7" xfId="0" applyFont="1" applyBorder="1" applyAlignment="1"/>
    <xf numFmtId="0" fontId="0" fillId="0" borderId="1" xfId="0" applyBorder="1"/>
    <xf numFmtId="0" fontId="0" fillId="0" borderId="0" xfId="0" applyFont="1" applyAlignment="1">
      <alignment wrapText="1"/>
    </xf>
    <xf numFmtId="4" fontId="9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15" fillId="0" borderId="1" xfId="0" applyFont="1" applyBorder="1"/>
    <xf numFmtId="4" fontId="6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7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4" fontId="3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9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9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 applyAlignment="1">
      <alignment horizontal="left"/>
    </xf>
    <xf numFmtId="4" fontId="9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/>
    </xf>
    <xf numFmtId="4" fontId="0" fillId="0" borderId="6" xfId="0" applyNumberFormat="1" applyBorder="1" applyAlignment="1"/>
    <xf numFmtId="4" fontId="9" fillId="0" borderId="1" xfId="0" applyNumberFormat="1" applyFont="1" applyBorder="1" applyAlignment="1"/>
    <xf numFmtId="4" fontId="3" fillId="0" borderId="1" xfId="0" applyNumberFormat="1" applyFont="1" applyBorder="1" applyAlignment="1"/>
    <xf numFmtId="0" fontId="0" fillId="0" borderId="7" xfId="0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1" t="s">
        <v>106</v>
      </c>
    </row>
    <row r="4" spans="1:4" s="20" customFormat="1" ht="14.25" customHeight="1" x14ac:dyDescent="0.2">
      <c r="A4" s="19" t="s">
        <v>167</v>
      </c>
      <c r="C4" s="19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52</v>
      </c>
      <c r="C6" s="19"/>
    </row>
    <row r="7" spans="1:4" s="3" customFormat="1" ht="15" customHeight="1" x14ac:dyDescent="0.25">
      <c r="A7" s="11" t="s">
        <v>0</v>
      </c>
      <c r="B7" s="12" t="s">
        <v>10</v>
      </c>
      <c r="C7" s="24" t="s">
        <v>122</v>
      </c>
      <c r="D7" s="58"/>
    </row>
    <row r="8" spans="1:4" s="3" customFormat="1" ht="12" customHeight="1" x14ac:dyDescent="0.25">
      <c r="A8" s="11" t="s">
        <v>1</v>
      </c>
      <c r="B8" s="12" t="s">
        <v>12</v>
      </c>
      <c r="C8" s="95" t="s">
        <v>123</v>
      </c>
      <c r="D8" s="96"/>
    </row>
    <row r="9" spans="1:4" s="3" customFormat="1" ht="24" customHeight="1" x14ac:dyDescent="0.25">
      <c r="A9" s="11" t="s">
        <v>2</v>
      </c>
      <c r="B9" s="13" t="s">
        <v>13</v>
      </c>
      <c r="C9" s="97" t="s">
        <v>79</v>
      </c>
      <c r="D9" s="98"/>
    </row>
    <row r="10" spans="1:4" s="3" customFormat="1" ht="15" customHeight="1" x14ac:dyDescent="0.25">
      <c r="A10" s="11" t="s">
        <v>3</v>
      </c>
      <c r="B10" s="12" t="s">
        <v>14</v>
      </c>
      <c r="C10" s="95" t="s">
        <v>15</v>
      </c>
      <c r="D10" s="96"/>
    </row>
    <row r="11" spans="1:4" s="3" customFormat="1" ht="15" customHeight="1" x14ac:dyDescent="0.25">
      <c r="A11" s="47" t="s">
        <v>4</v>
      </c>
      <c r="B11" s="48" t="s">
        <v>86</v>
      </c>
      <c r="C11" s="59" t="s">
        <v>87</v>
      </c>
      <c r="D11" s="59" t="s">
        <v>88</v>
      </c>
    </row>
    <row r="12" spans="1:4" s="3" customFormat="1" ht="15" customHeight="1" x14ac:dyDescent="0.25">
      <c r="A12" s="49"/>
      <c r="B12" s="46"/>
      <c r="C12" s="59" t="s">
        <v>89</v>
      </c>
      <c r="D12" s="59" t="s">
        <v>90</v>
      </c>
    </row>
    <row r="13" spans="1:4" s="3" customFormat="1" ht="15" customHeight="1" x14ac:dyDescent="0.25">
      <c r="A13" s="49"/>
      <c r="B13" s="46"/>
      <c r="C13" s="59" t="s">
        <v>91</v>
      </c>
      <c r="D13" s="59" t="s">
        <v>92</v>
      </c>
    </row>
    <row r="14" spans="1:4" s="3" customFormat="1" ht="15" customHeight="1" x14ac:dyDescent="0.25">
      <c r="A14" s="49"/>
      <c r="B14" s="46"/>
      <c r="C14" s="59" t="s">
        <v>93</v>
      </c>
      <c r="D14" s="59" t="s">
        <v>95</v>
      </c>
    </row>
    <row r="15" spans="1:4" s="3" customFormat="1" ht="15" customHeight="1" x14ac:dyDescent="0.25">
      <c r="A15" s="49"/>
      <c r="B15" s="46"/>
      <c r="C15" s="59" t="s">
        <v>94</v>
      </c>
      <c r="D15" s="59" t="s">
        <v>88</v>
      </c>
    </row>
    <row r="16" spans="1:4" s="3" customFormat="1" ht="15" customHeight="1" x14ac:dyDescent="0.25">
      <c r="A16" s="49"/>
      <c r="B16" s="46"/>
      <c r="C16" s="59" t="s">
        <v>96</v>
      </c>
      <c r="D16" s="59" t="s">
        <v>97</v>
      </c>
    </row>
    <row r="17" spans="1:4" s="3" customFormat="1" ht="15" customHeight="1" x14ac:dyDescent="0.25">
      <c r="A17" s="50"/>
      <c r="B17" s="45"/>
      <c r="C17" s="59" t="s">
        <v>98</v>
      </c>
      <c r="D17" s="59" t="s">
        <v>99</v>
      </c>
    </row>
    <row r="18" spans="1:4" s="3" customFormat="1" ht="14.25" customHeight="1" x14ac:dyDescent="0.25">
      <c r="A18" s="11" t="s">
        <v>5</v>
      </c>
      <c r="B18" s="12" t="s">
        <v>16</v>
      </c>
      <c r="C18" s="99" t="s">
        <v>100</v>
      </c>
      <c r="D18" s="100"/>
    </row>
    <row r="19" spans="1:4" s="3" customFormat="1" ht="22.5" customHeight="1" x14ac:dyDescent="0.25">
      <c r="A19" s="11" t="s">
        <v>6</v>
      </c>
      <c r="B19" s="13" t="s">
        <v>17</v>
      </c>
      <c r="C19" s="101" t="s">
        <v>55</v>
      </c>
      <c r="D19" s="102"/>
    </row>
    <row r="20" spans="1:4" s="3" customFormat="1" ht="16.5" customHeight="1" x14ac:dyDescent="0.25">
      <c r="A20" s="11" t="s">
        <v>7</v>
      </c>
      <c r="B20" s="12" t="s">
        <v>18</v>
      </c>
      <c r="C20" s="97" t="s">
        <v>19</v>
      </c>
      <c r="D20" s="98"/>
    </row>
    <row r="21" spans="1:4" s="3" customFormat="1" ht="16.5" customHeight="1" x14ac:dyDescent="0.25">
      <c r="A21" s="22"/>
      <c r="B21" s="23"/>
      <c r="C21" s="22"/>
      <c r="D21" s="22"/>
    </row>
    <row r="22" spans="1:4" s="5" customFormat="1" ht="15.75" customHeight="1" x14ac:dyDescent="0.25">
      <c r="A22" s="8" t="s">
        <v>20</v>
      </c>
      <c r="B22" s="15"/>
      <c r="C22" s="15"/>
      <c r="D22" s="15"/>
    </row>
    <row r="23" spans="1:4" s="5" customFormat="1" ht="15.75" customHeight="1" x14ac:dyDescent="0.25">
      <c r="A23" s="14"/>
      <c r="B23" s="15"/>
      <c r="C23" s="15"/>
      <c r="D23" s="15"/>
    </row>
    <row r="24" spans="1:4" ht="21.75" customHeight="1" x14ac:dyDescent="0.25">
      <c r="A24" s="6"/>
      <c r="B24" s="16" t="s">
        <v>21</v>
      </c>
      <c r="C24" s="7" t="s">
        <v>22</v>
      </c>
      <c r="D24" s="9" t="s">
        <v>23</v>
      </c>
    </row>
    <row r="25" spans="1:4" s="5" customFormat="1" ht="28.5" customHeight="1" x14ac:dyDescent="0.25">
      <c r="A25" s="103" t="s">
        <v>26</v>
      </c>
      <c r="B25" s="104"/>
      <c r="C25" s="104"/>
      <c r="D25" s="105"/>
    </row>
    <row r="26" spans="1:4" s="5" customFormat="1" ht="15" customHeight="1" x14ac:dyDescent="0.25">
      <c r="A26" s="26"/>
      <c r="B26" s="27"/>
      <c r="C26" s="27"/>
      <c r="D26" s="28"/>
    </row>
    <row r="27" spans="1:4" ht="13.5" customHeight="1" x14ac:dyDescent="0.25">
      <c r="A27" s="7">
        <v>1</v>
      </c>
      <c r="B27" s="6" t="s">
        <v>102</v>
      </c>
      <c r="C27" s="6" t="s">
        <v>24</v>
      </c>
      <c r="D27" s="6" t="s">
        <v>25</v>
      </c>
    </row>
    <row r="28" spans="1:4" x14ac:dyDescent="0.25">
      <c r="A28" s="18" t="s">
        <v>27</v>
      </c>
      <c r="B28" s="17"/>
      <c r="C28" s="17"/>
      <c r="D28" s="17"/>
    </row>
    <row r="29" spans="1:4" ht="12.75" customHeight="1" x14ac:dyDescent="0.25">
      <c r="A29" s="7">
        <v>1</v>
      </c>
      <c r="B29" s="6" t="s">
        <v>82</v>
      </c>
      <c r="C29" s="6" t="s">
        <v>84</v>
      </c>
      <c r="D29" s="6" t="s">
        <v>83</v>
      </c>
    </row>
    <row r="30" spans="1:4" x14ac:dyDescent="0.25">
      <c r="A30" s="18" t="s">
        <v>42</v>
      </c>
      <c r="B30" s="17"/>
      <c r="C30" s="17"/>
      <c r="D30" s="17"/>
    </row>
    <row r="31" spans="1:4" ht="13.5" customHeight="1" x14ac:dyDescent="0.25">
      <c r="A31" s="18" t="s">
        <v>43</v>
      </c>
      <c r="B31" s="17"/>
      <c r="C31" s="17"/>
      <c r="D31" s="17"/>
    </row>
    <row r="32" spans="1:4" ht="12" customHeight="1" x14ac:dyDescent="0.25">
      <c r="A32" s="7">
        <v>1</v>
      </c>
      <c r="B32" s="6" t="s">
        <v>124</v>
      </c>
      <c r="C32" s="6" t="s">
        <v>107</v>
      </c>
      <c r="D32" s="6" t="s">
        <v>28</v>
      </c>
    </row>
    <row r="33" spans="1:4" x14ac:dyDescent="0.25">
      <c r="A33" s="18" t="s">
        <v>29</v>
      </c>
      <c r="B33" s="17"/>
      <c r="C33" s="17"/>
      <c r="D33" s="17"/>
    </row>
    <row r="34" spans="1:4" ht="14.25" customHeight="1" x14ac:dyDescent="0.25">
      <c r="A34" s="7">
        <v>1</v>
      </c>
      <c r="B34" s="6" t="s">
        <v>30</v>
      </c>
      <c r="C34" s="6" t="s">
        <v>24</v>
      </c>
      <c r="D34" s="6" t="s">
        <v>31</v>
      </c>
    </row>
    <row r="35" spans="1:4" ht="13.5" customHeight="1" x14ac:dyDescent="0.25">
      <c r="A35" s="18" t="s">
        <v>32</v>
      </c>
      <c r="B35" s="17"/>
      <c r="C35" s="17"/>
      <c r="D35" s="17"/>
    </row>
    <row r="36" spans="1:4" x14ac:dyDescent="0.25">
      <c r="A36" s="7">
        <v>1</v>
      </c>
      <c r="B36" s="6" t="s">
        <v>33</v>
      </c>
      <c r="C36" s="6" t="s">
        <v>24</v>
      </c>
      <c r="D36" s="6" t="s">
        <v>25</v>
      </c>
    </row>
    <row r="37" spans="1:4" x14ac:dyDescent="0.25">
      <c r="A37" s="25"/>
      <c r="B37" s="10"/>
      <c r="C37" s="10"/>
      <c r="D37" s="10"/>
    </row>
    <row r="38" spans="1:4" x14ac:dyDescent="0.25">
      <c r="A38" s="4" t="s">
        <v>50</v>
      </c>
      <c r="B38" s="17"/>
      <c r="C38" s="17"/>
      <c r="D38" s="17"/>
    </row>
    <row r="39" spans="1:4" x14ac:dyDescent="0.25">
      <c r="A39" s="7">
        <v>1</v>
      </c>
      <c r="B39" s="6" t="s">
        <v>34</v>
      </c>
      <c r="C39" s="94">
        <v>1990</v>
      </c>
      <c r="D39" s="94"/>
    </row>
    <row r="40" spans="1:4" x14ac:dyDescent="0.25">
      <c r="A40" s="7">
        <v>2</v>
      </c>
      <c r="B40" s="6" t="s">
        <v>36</v>
      </c>
      <c r="C40" s="94" t="s">
        <v>85</v>
      </c>
      <c r="D40" s="94"/>
    </row>
    <row r="41" spans="1:4" ht="15" customHeight="1" x14ac:dyDescent="0.25">
      <c r="A41" s="7">
        <v>3</v>
      </c>
      <c r="B41" s="6" t="s">
        <v>37</v>
      </c>
      <c r="C41" s="94" t="s">
        <v>103</v>
      </c>
      <c r="D41" s="94"/>
    </row>
    <row r="42" spans="1:4" x14ac:dyDescent="0.25">
      <c r="A42" s="7">
        <v>4</v>
      </c>
      <c r="B42" s="6" t="s">
        <v>35</v>
      </c>
      <c r="C42" s="94" t="s">
        <v>104</v>
      </c>
      <c r="D42" s="94"/>
    </row>
    <row r="43" spans="1:4" x14ac:dyDescent="0.25">
      <c r="A43" s="7">
        <v>5</v>
      </c>
      <c r="B43" s="6" t="s">
        <v>38</v>
      </c>
      <c r="C43" s="94" t="s">
        <v>105</v>
      </c>
      <c r="D43" s="94"/>
    </row>
    <row r="44" spans="1:4" x14ac:dyDescent="0.25">
      <c r="A44" s="7">
        <v>6</v>
      </c>
      <c r="B44" s="6" t="s">
        <v>126</v>
      </c>
      <c r="C44" s="94" t="s">
        <v>127</v>
      </c>
      <c r="D44" s="106"/>
    </row>
    <row r="45" spans="1:4" x14ac:dyDescent="0.25">
      <c r="A45" s="7">
        <v>7</v>
      </c>
      <c r="B45" s="6" t="s">
        <v>39</v>
      </c>
      <c r="C45" s="94" t="s">
        <v>128</v>
      </c>
      <c r="D45" s="94"/>
    </row>
    <row r="46" spans="1:4" ht="15" customHeight="1" x14ac:dyDescent="0.25">
      <c r="A46" s="7">
        <v>8</v>
      </c>
      <c r="B46" s="6" t="s">
        <v>40</v>
      </c>
      <c r="C46" s="94" t="s">
        <v>56</v>
      </c>
      <c r="D46" s="94"/>
    </row>
    <row r="47" spans="1:4" x14ac:dyDescent="0.25">
      <c r="A47" s="7">
        <v>9</v>
      </c>
      <c r="B47" s="6" t="s">
        <v>41</v>
      </c>
      <c r="C47" s="94" t="s">
        <v>140</v>
      </c>
      <c r="D47" s="94"/>
    </row>
    <row r="48" spans="1:4" x14ac:dyDescent="0.25">
      <c r="A48" s="7">
        <v>10</v>
      </c>
      <c r="B48" s="6" t="s">
        <v>81</v>
      </c>
      <c r="C48" s="6" t="s">
        <v>125</v>
      </c>
      <c r="D48" s="55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5:D45"/>
    <mergeCell ref="C46:D46"/>
    <mergeCell ref="C47:D47"/>
    <mergeCell ref="C43:D43"/>
    <mergeCell ref="C8:D8"/>
    <mergeCell ref="C9:D9"/>
    <mergeCell ref="C10:D10"/>
    <mergeCell ref="C18:D18"/>
    <mergeCell ref="C19:D19"/>
    <mergeCell ref="C20:D20"/>
    <mergeCell ref="A25:D25"/>
    <mergeCell ref="C39:D39"/>
    <mergeCell ref="C40:D40"/>
    <mergeCell ref="C41:D41"/>
    <mergeCell ref="C42:D42"/>
    <mergeCell ref="C44:D44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72" zoomScale="130" zoomScaleNormal="130" workbookViewId="0">
      <selection sqref="A1:H9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7.140625" style="30" customWidth="1"/>
    <col min="4" max="4" width="8.28515625" customWidth="1"/>
    <col min="5" max="5" width="9" customWidth="1"/>
    <col min="6" max="6" width="8.85546875" customWidth="1"/>
    <col min="7" max="7" width="10" customWidth="1"/>
    <col min="8" max="8" width="11.140625" customWidth="1"/>
  </cols>
  <sheetData>
    <row r="1" spans="1:8" x14ac:dyDescent="0.25">
      <c r="A1" s="4" t="s">
        <v>114</v>
      </c>
      <c r="B1"/>
      <c r="C1" s="34"/>
      <c r="D1" s="34"/>
    </row>
    <row r="2" spans="1:8" ht="13.5" customHeight="1" x14ac:dyDescent="0.25">
      <c r="A2" s="4" t="s">
        <v>129</v>
      </c>
      <c r="B2"/>
      <c r="C2" s="34"/>
      <c r="D2" s="34"/>
    </row>
    <row r="3" spans="1:8" ht="56.25" customHeight="1" x14ac:dyDescent="0.25">
      <c r="A3" s="53" t="s">
        <v>62</v>
      </c>
      <c r="B3" s="54"/>
      <c r="C3" s="35" t="s">
        <v>63</v>
      </c>
      <c r="D3" s="29" t="s">
        <v>64</v>
      </c>
      <c r="E3" s="29" t="s">
        <v>65</v>
      </c>
      <c r="F3" s="29" t="s">
        <v>66</v>
      </c>
      <c r="G3" s="36" t="s">
        <v>67</v>
      </c>
      <c r="H3" s="29" t="s">
        <v>68</v>
      </c>
    </row>
    <row r="4" spans="1:8" ht="24" customHeight="1" x14ac:dyDescent="0.25">
      <c r="A4" s="107" t="s">
        <v>130</v>
      </c>
      <c r="B4" s="108"/>
      <c r="C4" s="60"/>
      <c r="D4" s="61">
        <v>433.17</v>
      </c>
      <c r="E4" s="61"/>
      <c r="F4" s="61"/>
      <c r="G4" s="62"/>
      <c r="H4" s="61"/>
    </row>
    <row r="5" spans="1:8" ht="18" customHeight="1" x14ac:dyDescent="0.25">
      <c r="A5" s="63" t="s">
        <v>112</v>
      </c>
      <c r="B5" s="64"/>
      <c r="C5" s="60"/>
      <c r="D5" s="61"/>
      <c r="E5" s="61"/>
      <c r="F5" s="61"/>
      <c r="G5" s="62"/>
      <c r="H5" s="61"/>
    </row>
    <row r="6" spans="1:8" ht="14.25" customHeight="1" x14ac:dyDescent="0.25">
      <c r="A6" s="63" t="s">
        <v>113</v>
      </c>
      <c r="B6" s="64"/>
      <c r="C6" s="60"/>
      <c r="D6" s="61"/>
      <c r="E6" s="61"/>
      <c r="F6" s="61"/>
      <c r="G6" s="62"/>
      <c r="H6" s="61"/>
    </row>
    <row r="7" spans="1:8" ht="15" customHeight="1" x14ac:dyDescent="0.25">
      <c r="A7" s="146" t="s">
        <v>131</v>
      </c>
      <c r="B7" s="141"/>
      <c r="C7" s="141"/>
      <c r="D7" s="141"/>
      <c r="E7" s="141"/>
      <c r="F7" s="141"/>
      <c r="G7" s="141"/>
      <c r="H7" s="147"/>
    </row>
    <row r="8" spans="1:8" ht="17.25" customHeight="1" x14ac:dyDescent="0.25">
      <c r="A8" s="142" t="s">
        <v>69</v>
      </c>
      <c r="B8" s="143"/>
      <c r="C8" s="65">
        <f>C12+C15+C18+C21+C24+C27</f>
        <v>21.490000000000002</v>
      </c>
      <c r="D8" s="65">
        <v>-173.42</v>
      </c>
      <c r="E8" s="65">
        <f>E12+E15+E18+E21+E24+E27</f>
        <v>1167.8900000000001</v>
      </c>
      <c r="F8" s="65">
        <f t="shared" ref="F8:G8" si="0">F12+F15+F18+F21+F24+F27</f>
        <v>1105.3399999999999</v>
      </c>
      <c r="G8" s="65">
        <f t="shared" si="0"/>
        <v>1105.3399999999999</v>
      </c>
      <c r="H8" s="57">
        <f>F8-E8+D8</f>
        <v>-235.97000000000017</v>
      </c>
    </row>
    <row r="9" spans="1:8" x14ac:dyDescent="0.25">
      <c r="A9" s="68" t="s">
        <v>70</v>
      </c>
      <c r="B9" s="69"/>
      <c r="C9" s="67">
        <f>C8-C10</f>
        <v>19.341000000000001</v>
      </c>
      <c r="D9" s="67">
        <f>D8-D10</f>
        <v>-156.07799999999997</v>
      </c>
      <c r="E9" s="67">
        <f>E8-E10</f>
        <v>1051.1010000000001</v>
      </c>
      <c r="F9" s="67">
        <f>F8-F10</f>
        <v>994.80599999999993</v>
      </c>
      <c r="G9" s="67">
        <f>G8-G10</f>
        <v>994.80599999999993</v>
      </c>
      <c r="H9" s="67">
        <f t="shared" ref="H9:H10" si="1">F9-E9+D9</f>
        <v>-212.37300000000016</v>
      </c>
    </row>
    <row r="10" spans="1:8" x14ac:dyDescent="0.25">
      <c r="A10" s="140" t="s">
        <v>71</v>
      </c>
      <c r="B10" s="141"/>
      <c r="C10" s="67">
        <f>C8*10%</f>
        <v>2.1490000000000005</v>
      </c>
      <c r="D10" s="67">
        <f>D8*10%</f>
        <v>-17.341999999999999</v>
      </c>
      <c r="E10" s="67">
        <f>E8*10%</f>
        <v>116.78900000000002</v>
      </c>
      <c r="F10" s="67">
        <f>F8*10%</f>
        <v>110.53399999999999</v>
      </c>
      <c r="G10" s="67">
        <f>G8*10%</f>
        <v>110.53399999999999</v>
      </c>
      <c r="H10" s="67">
        <f t="shared" si="1"/>
        <v>-23.597000000000023</v>
      </c>
    </row>
    <row r="11" spans="1:8" ht="12.75" customHeight="1" x14ac:dyDescent="0.25">
      <c r="A11" s="146" t="s">
        <v>72</v>
      </c>
      <c r="B11" s="152"/>
      <c r="C11" s="152"/>
      <c r="D11" s="152"/>
      <c r="E11" s="152"/>
      <c r="F11" s="152"/>
      <c r="G11" s="152"/>
      <c r="H11" s="143"/>
    </row>
    <row r="12" spans="1:8" x14ac:dyDescent="0.25">
      <c r="A12" s="144" t="s">
        <v>53</v>
      </c>
      <c r="B12" s="145"/>
      <c r="C12" s="65">
        <v>5.75</v>
      </c>
      <c r="D12" s="66">
        <v>-51.15</v>
      </c>
      <c r="E12" s="66">
        <v>312.89</v>
      </c>
      <c r="F12" s="66">
        <v>296.37</v>
      </c>
      <c r="G12" s="66">
        <f>F12</f>
        <v>296.37</v>
      </c>
      <c r="H12" s="67">
        <f t="shared" ref="H12:H29" si="2">F12-E12+D12</f>
        <v>-67.669999999999987</v>
      </c>
    </row>
    <row r="13" spans="1:8" x14ac:dyDescent="0.25">
      <c r="A13" s="68" t="s">
        <v>70</v>
      </c>
      <c r="B13" s="69"/>
      <c r="C13" s="67">
        <f>C12-C14</f>
        <v>5.1749999999999998</v>
      </c>
      <c r="D13" s="67">
        <f>D12-D14</f>
        <v>-46.034999999999997</v>
      </c>
      <c r="E13" s="67">
        <f>E12-E14</f>
        <v>281.601</v>
      </c>
      <c r="F13" s="67">
        <f>F12-F14</f>
        <v>266.733</v>
      </c>
      <c r="G13" s="67">
        <f>G12-G14</f>
        <v>266.733</v>
      </c>
      <c r="H13" s="67">
        <f t="shared" si="2"/>
        <v>-60.902999999999992</v>
      </c>
    </row>
    <row r="14" spans="1:8" x14ac:dyDescent="0.25">
      <c r="A14" s="140" t="s">
        <v>71</v>
      </c>
      <c r="B14" s="141"/>
      <c r="C14" s="67">
        <f>C12*10%</f>
        <v>0.57500000000000007</v>
      </c>
      <c r="D14" s="67">
        <f>D12*10%</f>
        <v>-5.1150000000000002</v>
      </c>
      <c r="E14" s="67">
        <f>E12*10%</f>
        <v>31.289000000000001</v>
      </c>
      <c r="F14" s="67">
        <f>F12*10%</f>
        <v>29.637</v>
      </c>
      <c r="G14" s="67">
        <f>G12*10%</f>
        <v>29.637</v>
      </c>
      <c r="H14" s="67">
        <f t="shared" si="2"/>
        <v>-6.7670000000000012</v>
      </c>
    </row>
    <row r="15" spans="1:8" ht="23.25" customHeight="1" x14ac:dyDescent="0.25">
      <c r="A15" s="144" t="s">
        <v>44</v>
      </c>
      <c r="B15" s="145"/>
      <c r="C15" s="65">
        <v>3.51</v>
      </c>
      <c r="D15" s="66">
        <v>-31.18</v>
      </c>
      <c r="E15" s="66">
        <v>191</v>
      </c>
      <c r="F15" s="66">
        <v>183.2</v>
      </c>
      <c r="G15" s="66">
        <f>F15</f>
        <v>183.2</v>
      </c>
      <c r="H15" s="67">
        <f t="shared" si="2"/>
        <v>-38.980000000000011</v>
      </c>
    </row>
    <row r="16" spans="1:8" x14ac:dyDescent="0.25">
      <c r="A16" s="68" t="s">
        <v>70</v>
      </c>
      <c r="B16" s="69"/>
      <c r="C16" s="67">
        <f>C15-C17</f>
        <v>3.1589999999999998</v>
      </c>
      <c r="D16" s="67">
        <f>D15-D17</f>
        <v>-28.061999999999998</v>
      </c>
      <c r="E16" s="67">
        <f>E15-E17</f>
        <v>171.9</v>
      </c>
      <c r="F16" s="67">
        <f>F15-F17</f>
        <v>164.88</v>
      </c>
      <c r="G16" s="67">
        <f>G15-G17</f>
        <v>164.88</v>
      </c>
      <c r="H16" s="67">
        <f t="shared" si="2"/>
        <v>-35.082000000000008</v>
      </c>
    </row>
    <row r="17" spans="1:8" ht="15" customHeight="1" x14ac:dyDescent="0.25">
      <c r="A17" s="140" t="s">
        <v>71</v>
      </c>
      <c r="B17" s="141"/>
      <c r="C17" s="67">
        <f>C15*10%</f>
        <v>0.35099999999999998</v>
      </c>
      <c r="D17" s="67">
        <f>D15*10%</f>
        <v>-3.1180000000000003</v>
      </c>
      <c r="E17" s="67">
        <f>E15*10%</f>
        <v>19.100000000000001</v>
      </c>
      <c r="F17" s="67">
        <f>F15*10%</f>
        <v>18.32</v>
      </c>
      <c r="G17" s="67">
        <f>G15*10%</f>
        <v>18.32</v>
      </c>
      <c r="H17" s="67">
        <f t="shared" si="2"/>
        <v>-3.8980000000000015</v>
      </c>
    </row>
    <row r="18" spans="1:8" ht="14.25" customHeight="1" x14ac:dyDescent="0.25">
      <c r="A18" s="144" t="s">
        <v>54</v>
      </c>
      <c r="B18" s="145"/>
      <c r="C18" s="60">
        <v>2.41</v>
      </c>
      <c r="D18" s="66">
        <v>-21.5</v>
      </c>
      <c r="E18" s="66">
        <v>131.15</v>
      </c>
      <c r="F18" s="66">
        <v>124.24</v>
      </c>
      <c r="G18" s="66">
        <f>F18</f>
        <v>124.24</v>
      </c>
      <c r="H18" s="67">
        <f t="shared" si="2"/>
        <v>-28.410000000000011</v>
      </c>
    </row>
    <row r="19" spans="1:8" ht="13.5" customHeight="1" x14ac:dyDescent="0.25">
      <c r="A19" s="68" t="s">
        <v>70</v>
      </c>
      <c r="B19" s="69"/>
      <c r="C19" s="67">
        <f>C18-C20</f>
        <v>2.169</v>
      </c>
      <c r="D19" s="67">
        <f>D18-D20</f>
        <v>-19.350000000000001</v>
      </c>
      <c r="E19" s="67">
        <f>E18-E20</f>
        <v>118.035</v>
      </c>
      <c r="F19" s="67">
        <f>F18-F20</f>
        <v>111.816</v>
      </c>
      <c r="G19" s="67">
        <f>G18-G20</f>
        <v>111.816</v>
      </c>
      <c r="H19" s="67">
        <f t="shared" si="2"/>
        <v>-25.568999999999996</v>
      </c>
    </row>
    <row r="20" spans="1:8" ht="14.25" customHeight="1" x14ac:dyDescent="0.25">
      <c r="A20" s="140" t="s">
        <v>71</v>
      </c>
      <c r="B20" s="141"/>
      <c r="C20" s="67">
        <f>C18*10%</f>
        <v>0.24100000000000002</v>
      </c>
      <c r="D20" s="67">
        <f>D18*10%</f>
        <v>-2.15</v>
      </c>
      <c r="E20" s="67">
        <f>E18*10%</f>
        <v>13.115000000000002</v>
      </c>
      <c r="F20" s="67">
        <f>F18*10%</f>
        <v>12.423999999999999</v>
      </c>
      <c r="G20" s="67">
        <f>G18*10%</f>
        <v>12.423999999999999</v>
      </c>
      <c r="H20" s="67">
        <f t="shared" si="2"/>
        <v>-2.8410000000000024</v>
      </c>
    </row>
    <row r="21" spans="1:8" x14ac:dyDescent="0.25">
      <c r="A21" s="144" t="s">
        <v>80</v>
      </c>
      <c r="B21" s="150"/>
      <c r="C21" s="57">
        <v>1.1299999999999999</v>
      </c>
      <c r="D21" s="67">
        <v>-10.14</v>
      </c>
      <c r="E21" s="67">
        <v>61.49</v>
      </c>
      <c r="F21" s="67">
        <v>58.25</v>
      </c>
      <c r="G21" s="67">
        <f>F21</f>
        <v>58.25</v>
      </c>
      <c r="H21" s="67">
        <f t="shared" si="2"/>
        <v>-13.380000000000003</v>
      </c>
    </row>
    <row r="22" spans="1:8" ht="14.25" customHeight="1" x14ac:dyDescent="0.25">
      <c r="A22" s="68" t="s">
        <v>70</v>
      </c>
      <c r="B22" s="69"/>
      <c r="C22" s="67">
        <f>C21-C23</f>
        <v>1.0169999999999999</v>
      </c>
      <c r="D22" s="67">
        <f>D21-D23</f>
        <v>-9.1260000000000012</v>
      </c>
      <c r="E22" s="67">
        <f>E21-E23</f>
        <v>55.341000000000001</v>
      </c>
      <c r="F22" s="67">
        <f>F21-F23</f>
        <v>52.424999999999997</v>
      </c>
      <c r="G22" s="67">
        <f>G21-G23</f>
        <v>52.424999999999997</v>
      </c>
      <c r="H22" s="67">
        <f t="shared" si="2"/>
        <v>-12.042000000000005</v>
      </c>
    </row>
    <row r="23" spans="1:8" ht="14.25" customHeight="1" x14ac:dyDescent="0.25">
      <c r="A23" s="140" t="s">
        <v>71</v>
      </c>
      <c r="B23" s="151"/>
      <c r="C23" s="67">
        <f>C21*10%</f>
        <v>0.11299999999999999</v>
      </c>
      <c r="D23" s="67">
        <f>D21*10%</f>
        <v>-1.014</v>
      </c>
      <c r="E23" s="67">
        <f>E21*10%</f>
        <v>6.1490000000000009</v>
      </c>
      <c r="F23" s="67">
        <f>F21*10%</f>
        <v>5.8250000000000002</v>
      </c>
      <c r="G23" s="67">
        <f>G21*10%</f>
        <v>5.8250000000000002</v>
      </c>
      <c r="H23" s="67">
        <f t="shared" si="2"/>
        <v>-1.3380000000000007</v>
      </c>
    </row>
    <row r="24" spans="1:8" ht="14.25" customHeight="1" x14ac:dyDescent="0.25">
      <c r="A24" s="70" t="s">
        <v>45</v>
      </c>
      <c r="B24" s="71"/>
      <c r="C24" s="57">
        <v>4.43</v>
      </c>
      <c r="D24" s="67">
        <v>-34.76</v>
      </c>
      <c r="E24" s="67">
        <v>241.09</v>
      </c>
      <c r="F24" s="67">
        <v>225.48</v>
      </c>
      <c r="G24" s="67">
        <f>F24</f>
        <v>225.48</v>
      </c>
      <c r="H24" s="67">
        <f t="shared" si="2"/>
        <v>-50.370000000000012</v>
      </c>
    </row>
    <row r="25" spans="1:8" ht="14.25" customHeight="1" x14ac:dyDescent="0.25">
      <c r="A25" s="68" t="s">
        <v>70</v>
      </c>
      <c r="B25" s="69"/>
      <c r="C25" s="67">
        <f>C24-C26</f>
        <v>3.9869999999999997</v>
      </c>
      <c r="D25" s="67">
        <f>D24-D26</f>
        <v>-31.283999999999999</v>
      </c>
      <c r="E25" s="67">
        <f>E24-E26</f>
        <v>216.98099999999999</v>
      </c>
      <c r="F25" s="67">
        <f>F24-F26</f>
        <v>202.93199999999999</v>
      </c>
      <c r="G25" s="67">
        <f>G24-G26</f>
        <v>202.93199999999999</v>
      </c>
      <c r="H25" s="67">
        <f t="shared" si="2"/>
        <v>-45.333000000000006</v>
      </c>
    </row>
    <row r="26" spans="1:8" x14ac:dyDescent="0.25">
      <c r="A26" s="140" t="s">
        <v>71</v>
      </c>
      <c r="B26" s="141"/>
      <c r="C26" s="67">
        <f>C24*10%</f>
        <v>0.443</v>
      </c>
      <c r="D26" s="67">
        <f>D24*10%</f>
        <v>-3.476</v>
      </c>
      <c r="E26" s="67">
        <f>E24*10%</f>
        <v>24.109000000000002</v>
      </c>
      <c r="F26" s="67">
        <f>F24*10%</f>
        <v>22.548000000000002</v>
      </c>
      <c r="G26" s="67">
        <f>G24*10%</f>
        <v>22.548000000000002</v>
      </c>
      <c r="H26" s="67">
        <f t="shared" si="2"/>
        <v>-5.0369999999999999</v>
      </c>
    </row>
    <row r="27" spans="1:8" ht="14.25" customHeight="1" x14ac:dyDescent="0.25">
      <c r="A27" s="148" t="s">
        <v>46</v>
      </c>
      <c r="B27" s="149"/>
      <c r="C27" s="80">
        <v>4.26</v>
      </c>
      <c r="D27" s="81">
        <v>-24.71</v>
      </c>
      <c r="E27" s="81">
        <v>230.27</v>
      </c>
      <c r="F27" s="81">
        <v>217.8</v>
      </c>
      <c r="G27" s="81">
        <f>F27</f>
        <v>217.8</v>
      </c>
      <c r="H27" s="67">
        <f t="shared" si="2"/>
        <v>-37.18</v>
      </c>
    </row>
    <row r="28" spans="1:8" x14ac:dyDescent="0.25">
      <c r="A28" s="68" t="s">
        <v>70</v>
      </c>
      <c r="B28" s="69"/>
      <c r="C28" s="67">
        <f>C27-C29</f>
        <v>3.8339999999999996</v>
      </c>
      <c r="D28" s="67">
        <f>D27-D29</f>
        <v>-22.239000000000001</v>
      </c>
      <c r="E28" s="67">
        <f>E27-E29</f>
        <v>207.24299999999999</v>
      </c>
      <c r="F28" s="67">
        <f>F27-F29</f>
        <v>196.02</v>
      </c>
      <c r="G28" s="67">
        <f>G27-G29</f>
        <v>196.02</v>
      </c>
      <c r="H28" s="67">
        <f t="shared" si="2"/>
        <v>-33.461999999999989</v>
      </c>
    </row>
    <row r="29" spans="1:8" x14ac:dyDescent="0.25">
      <c r="A29" s="140" t="s">
        <v>71</v>
      </c>
      <c r="B29" s="141"/>
      <c r="C29" s="67">
        <f>C27*10%</f>
        <v>0.42599999999999999</v>
      </c>
      <c r="D29" s="67">
        <f>D27*10%</f>
        <v>-2.4710000000000001</v>
      </c>
      <c r="E29" s="67">
        <f t="shared" ref="E29:G29" si="3">E27*10%</f>
        <v>23.027000000000001</v>
      </c>
      <c r="F29" s="67">
        <f t="shared" si="3"/>
        <v>21.78</v>
      </c>
      <c r="G29" s="67">
        <f t="shared" si="3"/>
        <v>21.78</v>
      </c>
      <c r="H29" s="67">
        <f t="shared" si="2"/>
        <v>-3.718</v>
      </c>
    </row>
    <row r="30" spans="1:8" ht="7.5" hidden="1" customHeight="1" x14ac:dyDescent="0.25">
      <c r="A30" s="72"/>
      <c r="B30" s="73"/>
      <c r="C30" s="67"/>
      <c r="D30" s="67"/>
      <c r="E30" s="67"/>
      <c r="F30" s="67"/>
      <c r="G30" s="74"/>
      <c r="H30" s="67"/>
    </row>
    <row r="31" spans="1:8" ht="7.5" customHeight="1" x14ac:dyDescent="0.25">
      <c r="A31" s="140"/>
      <c r="B31" s="133"/>
      <c r="C31" s="67"/>
      <c r="D31" s="67"/>
      <c r="E31" s="67"/>
      <c r="F31" s="67"/>
      <c r="G31" s="74"/>
      <c r="H31" s="67"/>
    </row>
    <row r="32" spans="1:8" ht="15.75" customHeight="1" x14ac:dyDescent="0.25">
      <c r="A32" s="142" t="s">
        <v>47</v>
      </c>
      <c r="B32" s="143"/>
      <c r="C32" s="57">
        <v>7.93</v>
      </c>
      <c r="D32" s="57">
        <v>593.91</v>
      </c>
      <c r="E32" s="57">
        <v>431.56</v>
      </c>
      <c r="F32" s="57">
        <v>408.73</v>
      </c>
      <c r="G32" s="75">
        <f>G33+G34</f>
        <v>131.09300000000002</v>
      </c>
      <c r="H32" s="57">
        <f>F32-E32+D32+F32-G32</f>
        <v>848.71699999999987</v>
      </c>
    </row>
    <row r="33" spans="1:10" ht="12.75" customHeight="1" x14ac:dyDescent="0.25">
      <c r="A33" s="68" t="s">
        <v>73</v>
      </c>
      <c r="B33" s="69"/>
      <c r="C33" s="67">
        <f>C32-C34</f>
        <v>7.1369999999999996</v>
      </c>
      <c r="D33" s="57">
        <v>592.37</v>
      </c>
      <c r="E33" s="67">
        <f>E32-E34</f>
        <v>388.404</v>
      </c>
      <c r="F33" s="67">
        <f>F32-F34</f>
        <v>367.85700000000003</v>
      </c>
      <c r="G33" s="76">
        <f>G70</f>
        <v>90.22</v>
      </c>
      <c r="H33" s="57">
        <f t="shared" ref="H33:H34" si="4">F33-E33+D33+F33-G33</f>
        <v>849.46</v>
      </c>
      <c r="J33" s="86"/>
    </row>
    <row r="34" spans="1:10" ht="14.25" customHeight="1" x14ac:dyDescent="0.25">
      <c r="A34" s="140" t="s">
        <v>71</v>
      </c>
      <c r="B34" s="141"/>
      <c r="C34" s="67">
        <f>C32*10%</f>
        <v>0.79300000000000004</v>
      </c>
      <c r="D34" s="67">
        <v>1.54</v>
      </c>
      <c r="E34" s="67">
        <f>E32*10%</f>
        <v>43.156000000000006</v>
      </c>
      <c r="F34" s="67">
        <f>F32*10%</f>
        <v>40.873000000000005</v>
      </c>
      <c r="G34" s="67">
        <f>F34</f>
        <v>40.873000000000005</v>
      </c>
      <c r="H34" s="67">
        <f t="shared" si="4"/>
        <v>-0.7430000000000021</v>
      </c>
    </row>
    <row r="35" spans="1:10" ht="14.25" customHeight="1" x14ac:dyDescent="0.25">
      <c r="A35" s="140"/>
      <c r="B35" s="133"/>
      <c r="C35" s="67"/>
      <c r="D35" s="67"/>
      <c r="E35" s="67"/>
      <c r="F35" s="67"/>
      <c r="G35" s="74"/>
      <c r="H35" s="57"/>
    </row>
    <row r="36" spans="1:10" ht="14.25" customHeight="1" x14ac:dyDescent="0.25">
      <c r="A36" s="123" t="s">
        <v>117</v>
      </c>
      <c r="B36" s="124"/>
      <c r="C36" s="67"/>
      <c r="D36" s="57">
        <v>-9.01</v>
      </c>
      <c r="E36" s="57">
        <f>E38+E39+E40+E41</f>
        <v>77.490000000000009</v>
      </c>
      <c r="F36" s="57">
        <f>F38+F39+F40+F41</f>
        <v>73.67</v>
      </c>
      <c r="G36" s="57">
        <f>G38+G39+G40+G41</f>
        <v>73.67</v>
      </c>
      <c r="H36" s="57">
        <f t="shared" ref="H36:H41" si="5">F36-E36+D36+F36-G36</f>
        <v>-12.830000000000005</v>
      </c>
    </row>
    <row r="37" spans="1:10" ht="14.25" customHeight="1" x14ac:dyDescent="0.25">
      <c r="A37" s="125" t="s">
        <v>118</v>
      </c>
      <c r="B37" s="155"/>
      <c r="C37" s="67"/>
      <c r="D37" s="67"/>
      <c r="E37" s="67"/>
      <c r="F37" s="67"/>
      <c r="G37" s="74"/>
      <c r="H37" s="57"/>
    </row>
    <row r="38" spans="1:10" ht="14.25" customHeight="1" x14ac:dyDescent="0.25">
      <c r="A38" s="125" t="s">
        <v>119</v>
      </c>
      <c r="B38" s="126"/>
      <c r="C38" s="67"/>
      <c r="D38" s="67">
        <v>-0.61</v>
      </c>
      <c r="E38" s="67">
        <v>6.03</v>
      </c>
      <c r="F38" s="67">
        <v>5.67</v>
      </c>
      <c r="G38" s="67">
        <f>F38</f>
        <v>5.67</v>
      </c>
      <c r="H38" s="67">
        <f t="shared" si="5"/>
        <v>-0.97000000000000064</v>
      </c>
    </row>
    <row r="39" spans="1:10" ht="14.25" customHeight="1" x14ac:dyDescent="0.25">
      <c r="A39" s="125" t="s">
        <v>120</v>
      </c>
      <c r="B39" s="126"/>
      <c r="C39" s="67"/>
      <c r="D39" s="67">
        <v>-3.04</v>
      </c>
      <c r="E39" s="67">
        <v>29.71</v>
      </c>
      <c r="F39" s="67">
        <v>27.9</v>
      </c>
      <c r="G39" s="67">
        <f t="shared" ref="G39:G41" si="6">F39</f>
        <v>27.9</v>
      </c>
      <c r="H39" s="67">
        <f t="shared" si="5"/>
        <v>-4.8500000000000014</v>
      </c>
    </row>
    <row r="40" spans="1:10" ht="14.25" customHeight="1" x14ac:dyDescent="0.25">
      <c r="A40" s="125" t="s">
        <v>132</v>
      </c>
      <c r="B40" s="126"/>
      <c r="C40" s="67"/>
      <c r="D40" s="67">
        <v>-4.8600000000000003</v>
      </c>
      <c r="E40" s="67">
        <v>35.630000000000003</v>
      </c>
      <c r="F40" s="67">
        <v>34.39</v>
      </c>
      <c r="G40" s="67">
        <f t="shared" si="6"/>
        <v>34.39</v>
      </c>
      <c r="H40" s="67">
        <f t="shared" si="5"/>
        <v>-6.1000000000000014</v>
      </c>
    </row>
    <row r="41" spans="1:10" ht="14.25" customHeight="1" x14ac:dyDescent="0.25">
      <c r="A41" s="156" t="s">
        <v>133</v>
      </c>
      <c r="B41" s="117"/>
      <c r="C41" s="67"/>
      <c r="D41" s="67">
        <v>-0.5</v>
      </c>
      <c r="E41" s="67">
        <v>6.12</v>
      </c>
      <c r="F41" s="67">
        <v>5.71</v>
      </c>
      <c r="G41" s="67">
        <f t="shared" si="6"/>
        <v>5.71</v>
      </c>
      <c r="H41" s="67">
        <f t="shared" si="5"/>
        <v>-0.91000000000000014</v>
      </c>
    </row>
    <row r="42" spans="1:10" ht="13.5" customHeight="1" x14ac:dyDescent="0.25">
      <c r="A42" s="116" t="s">
        <v>135</v>
      </c>
      <c r="B42" s="120"/>
      <c r="C42" s="67"/>
      <c r="D42" s="67"/>
      <c r="E42" s="57">
        <f>E8+E32+E36</f>
        <v>1676.94</v>
      </c>
      <c r="F42" s="57">
        <f>F8+F32+F36</f>
        <v>1587.74</v>
      </c>
      <c r="G42" s="57">
        <f>G8+G32+G36</f>
        <v>1310.1030000000001</v>
      </c>
      <c r="H42" s="57"/>
    </row>
    <row r="43" spans="1:10" ht="14.25" customHeight="1" x14ac:dyDescent="0.25">
      <c r="A43" s="121" t="s">
        <v>134</v>
      </c>
      <c r="B43" s="122"/>
      <c r="C43" s="67"/>
      <c r="D43" s="67"/>
      <c r="E43" s="67"/>
      <c r="F43" s="67"/>
      <c r="G43" s="67"/>
      <c r="H43" s="57"/>
    </row>
    <row r="44" spans="1:10" ht="15" customHeight="1" x14ac:dyDescent="0.25">
      <c r="A44" s="118" t="s">
        <v>136</v>
      </c>
      <c r="B44" s="119"/>
      <c r="C44" s="67" t="s">
        <v>116</v>
      </c>
      <c r="D44" s="57">
        <v>9.1199999999999992</v>
      </c>
      <c r="E44" s="57">
        <v>3.6</v>
      </c>
      <c r="F44" s="57">
        <v>3.6</v>
      </c>
      <c r="G44" s="57">
        <v>0.61</v>
      </c>
      <c r="H44" s="57">
        <f t="shared" ref="H44:H46" si="7">F44-E44+D44+F44-G44</f>
        <v>12.11</v>
      </c>
    </row>
    <row r="45" spans="1:10" ht="15" customHeight="1" x14ac:dyDescent="0.25">
      <c r="A45" s="112" t="s">
        <v>115</v>
      </c>
      <c r="B45" s="113"/>
      <c r="C45" s="67"/>
      <c r="D45" s="67">
        <v>-0.15</v>
      </c>
      <c r="E45" s="67">
        <v>0.61</v>
      </c>
      <c r="F45" s="67">
        <v>0.61</v>
      </c>
      <c r="G45" s="67">
        <v>0.61</v>
      </c>
      <c r="H45" s="67">
        <f t="shared" si="7"/>
        <v>-0.15000000000000002</v>
      </c>
    </row>
    <row r="46" spans="1:10" x14ac:dyDescent="0.25">
      <c r="A46" s="118" t="s">
        <v>137</v>
      </c>
      <c r="B46" s="119"/>
      <c r="C46" s="67" t="s">
        <v>116</v>
      </c>
      <c r="D46" s="57">
        <v>12.72</v>
      </c>
      <c r="E46" s="57">
        <v>3.6</v>
      </c>
      <c r="F46" s="57">
        <v>3.6</v>
      </c>
      <c r="G46" s="57">
        <v>0.61</v>
      </c>
      <c r="H46" s="57">
        <f t="shared" si="7"/>
        <v>15.71</v>
      </c>
    </row>
    <row r="47" spans="1:10" ht="15" customHeight="1" x14ac:dyDescent="0.25">
      <c r="A47" s="112" t="s">
        <v>115</v>
      </c>
      <c r="B47" s="113"/>
      <c r="C47" s="67"/>
      <c r="D47" s="67">
        <v>0</v>
      </c>
      <c r="E47" s="67">
        <v>0.61</v>
      </c>
      <c r="F47" s="67">
        <v>0.61</v>
      </c>
      <c r="G47" s="67">
        <v>0.61</v>
      </c>
      <c r="H47" s="67">
        <f t="shared" ref="H47" si="8">F47-E47+D47+F47-G47</f>
        <v>0</v>
      </c>
    </row>
    <row r="48" spans="1:10" ht="15" customHeight="1" x14ac:dyDescent="0.25">
      <c r="A48" s="116" t="s">
        <v>165</v>
      </c>
      <c r="B48" s="117"/>
      <c r="C48" s="67" t="s">
        <v>116</v>
      </c>
      <c r="D48" s="57">
        <v>2.25</v>
      </c>
      <c r="E48" s="57">
        <v>3.6</v>
      </c>
      <c r="F48" s="57">
        <v>3.6</v>
      </c>
      <c r="G48" s="57">
        <v>0.61</v>
      </c>
      <c r="H48" s="57">
        <f>F48-G48</f>
        <v>2.99</v>
      </c>
    </row>
    <row r="49" spans="1:10" ht="15" customHeight="1" x14ac:dyDescent="0.25">
      <c r="A49" s="112" t="s">
        <v>115</v>
      </c>
      <c r="B49" s="113"/>
      <c r="C49" s="67"/>
      <c r="D49" s="67">
        <v>0</v>
      </c>
      <c r="E49" s="67">
        <v>0.61</v>
      </c>
      <c r="F49" s="67">
        <v>0.61</v>
      </c>
      <c r="G49" s="67">
        <v>0.61</v>
      </c>
      <c r="H49" s="67">
        <f t="shared" ref="H49:H51" si="9">F49-E49+D49+F49-G49</f>
        <v>0</v>
      </c>
    </row>
    <row r="50" spans="1:10" ht="15" customHeight="1" x14ac:dyDescent="0.25">
      <c r="A50" s="153" t="s">
        <v>166</v>
      </c>
      <c r="B50" s="153"/>
      <c r="C50" s="67"/>
      <c r="D50" s="57">
        <v>0</v>
      </c>
      <c r="E50" s="57">
        <v>2.4</v>
      </c>
      <c r="F50" s="57">
        <v>2.4</v>
      </c>
      <c r="G50" s="57">
        <v>0.41</v>
      </c>
      <c r="H50" s="57">
        <f>F50-E50+D50+F50-G50</f>
        <v>1.99</v>
      </c>
    </row>
    <row r="51" spans="1:10" ht="15" customHeight="1" x14ac:dyDescent="0.25">
      <c r="A51" s="154" t="s">
        <v>164</v>
      </c>
      <c r="B51" s="154"/>
      <c r="C51" s="67"/>
      <c r="D51" s="67">
        <v>0</v>
      </c>
      <c r="E51" s="67">
        <v>0.41</v>
      </c>
      <c r="F51" s="67">
        <v>0.41</v>
      </c>
      <c r="G51" s="67">
        <v>0.41</v>
      </c>
      <c r="H51" s="67">
        <f t="shared" si="9"/>
        <v>0</v>
      </c>
    </row>
    <row r="52" spans="1:10" ht="16.5" customHeight="1" x14ac:dyDescent="0.25">
      <c r="A52" s="116" t="s">
        <v>135</v>
      </c>
      <c r="B52" s="117"/>
      <c r="C52" s="67"/>
      <c r="D52" s="67"/>
      <c r="E52" s="57">
        <f>E42+E44+E46+E48+E50</f>
        <v>1690.1399999999999</v>
      </c>
      <c r="F52" s="57">
        <f t="shared" ref="F52:G52" si="10">F42+F44+F46+F48+F50</f>
        <v>1600.9399999999998</v>
      </c>
      <c r="G52" s="57">
        <f t="shared" si="10"/>
        <v>1312.3429999999998</v>
      </c>
      <c r="H52" s="67"/>
    </row>
    <row r="53" spans="1:10" ht="18.75" customHeight="1" x14ac:dyDescent="0.25">
      <c r="A53" s="114" t="s">
        <v>111</v>
      </c>
      <c r="B53" s="114"/>
      <c r="C53" s="77"/>
      <c r="D53" s="78">
        <f>D4</f>
        <v>433.17</v>
      </c>
      <c r="E53" s="78"/>
      <c r="F53" s="78"/>
      <c r="G53" s="77"/>
      <c r="H53" s="78">
        <f>F52-E52+D53+F52-G52</f>
        <v>632.56700000000001</v>
      </c>
    </row>
    <row r="54" spans="1:10" ht="24" customHeight="1" x14ac:dyDescent="0.25">
      <c r="A54" s="114" t="s">
        <v>138</v>
      </c>
      <c r="B54" s="114"/>
      <c r="C54" s="79"/>
      <c r="D54" s="79"/>
      <c r="E54" s="78"/>
      <c r="F54" s="78"/>
      <c r="G54" s="78"/>
      <c r="H54" s="78">
        <f>H55+H56</f>
        <v>632.56699999999989</v>
      </c>
      <c r="J54" s="87"/>
    </row>
    <row r="55" spans="1:10" ht="18" customHeight="1" x14ac:dyDescent="0.25">
      <c r="A55" s="114" t="s">
        <v>112</v>
      </c>
      <c r="B55" s="114"/>
      <c r="C55" s="79"/>
      <c r="D55" s="79"/>
      <c r="E55" s="78"/>
      <c r="F55" s="78"/>
      <c r="G55" s="78"/>
      <c r="H55" s="78">
        <f>H33+H44+H46+H48+H50</f>
        <v>882.2600000000001</v>
      </c>
    </row>
    <row r="56" spans="1:10" ht="19.5" customHeight="1" x14ac:dyDescent="0.25">
      <c r="A56" s="114" t="s">
        <v>113</v>
      </c>
      <c r="B56" s="115"/>
      <c r="C56" s="79"/>
      <c r="D56" s="79"/>
      <c r="E56" s="78"/>
      <c r="F56" s="78"/>
      <c r="G56" s="78"/>
      <c r="H56" s="78">
        <f>H8+H34+H36+H45</f>
        <v>-249.69300000000018</v>
      </c>
    </row>
    <row r="57" spans="1:10" x14ac:dyDescent="0.25">
      <c r="A57" s="44"/>
      <c r="B57" s="44"/>
      <c r="C57" s="25"/>
      <c r="D57" s="25"/>
      <c r="E57" s="25"/>
      <c r="F57" s="25"/>
      <c r="G57" s="25"/>
      <c r="H57" s="25"/>
    </row>
    <row r="58" spans="1:10" ht="14.25" customHeight="1" x14ac:dyDescent="0.25">
      <c r="A58" s="44"/>
      <c r="B58" s="44"/>
      <c r="C58" s="25"/>
      <c r="D58" s="25"/>
      <c r="E58" s="25"/>
      <c r="F58" s="25"/>
      <c r="G58" s="25"/>
      <c r="H58" s="25"/>
    </row>
    <row r="59" spans="1:10" ht="13.5" customHeight="1" x14ac:dyDescent="0.25">
      <c r="A59" s="44"/>
      <c r="B59" s="44"/>
      <c r="C59" s="25"/>
      <c r="D59" s="25"/>
      <c r="E59" s="25"/>
      <c r="F59" s="25"/>
      <c r="G59" s="25"/>
      <c r="H59" s="25"/>
    </row>
    <row r="60" spans="1:10" ht="13.5" customHeight="1" x14ac:dyDescent="0.25">
      <c r="A60" s="44"/>
      <c r="B60" s="44"/>
      <c r="C60" s="25"/>
      <c r="D60" s="25"/>
      <c r="E60" s="25"/>
      <c r="F60" s="25"/>
      <c r="G60" s="25"/>
      <c r="H60" s="25"/>
    </row>
    <row r="61" spans="1:10" ht="15.75" customHeight="1" x14ac:dyDescent="0.25">
      <c r="A61" s="19" t="s">
        <v>139</v>
      </c>
      <c r="D61" s="20"/>
      <c r="E61" s="20"/>
      <c r="F61" s="20"/>
      <c r="G61" s="20"/>
    </row>
    <row r="62" spans="1:10" x14ac:dyDescent="0.25">
      <c r="A62" s="131" t="s">
        <v>57</v>
      </c>
      <c r="B62" s="132"/>
      <c r="C62" s="132"/>
      <c r="D62" s="133"/>
      <c r="E62" s="31" t="s">
        <v>58</v>
      </c>
      <c r="F62" s="31" t="s">
        <v>108</v>
      </c>
      <c r="G62" s="31" t="s">
        <v>109</v>
      </c>
      <c r="H62" s="88" t="s">
        <v>141</v>
      </c>
    </row>
    <row r="63" spans="1:10" x14ac:dyDescent="0.25">
      <c r="A63" s="109" t="s">
        <v>142</v>
      </c>
      <c r="B63" s="110"/>
      <c r="C63" s="110"/>
      <c r="D63" s="111"/>
      <c r="E63" s="32">
        <v>43497</v>
      </c>
      <c r="F63" s="31" t="s">
        <v>143</v>
      </c>
      <c r="G63" s="33">
        <v>3.6</v>
      </c>
      <c r="H63" s="6" t="s">
        <v>144</v>
      </c>
    </row>
    <row r="64" spans="1:10" ht="15" customHeight="1" x14ac:dyDescent="0.25">
      <c r="A64" s="109" t="s">
        <v>142</v>
      </c>
      <c r="B64" s="110"/>
      <c r="C64" s="110"/>
      <c r="D64" s="111"/>
      <c r="E64" s="32">
        <v>43497</v>
      </c>
      <c r="F64" s="31" t="s">
        <v>146</v>
      </c>
      <c r="G64" s="33">
        <v>6.7</v>
      </c>
      <c r="H64" s="6" t="s">
        <v>145</v>
      </c>
    </row>
    <row r="65" spans="1:8" ht="14.25" customHeight="1" x14ac:dyDescent="0.25">
      <c r="A65" s="109" t="s">
        <v>147</v>
      </c>
      <c r="B65" s="110"/>
      <c r="C65" s="110"/>
      <c r="D65" s="111"/>
      <c r="E65" s="32">
        <v>43586</v>
      </c>
      <c r="F65" s="31" t="s">
        <v>143</v>
      </c>
      <c r="G65" s="33">
        <v>8.3800000000000008</v>
      </c>
      <c r="H65" s="6" t="s">
        <v>148</v>
      </c>
    </row>
    <row r="66" spans="1:8" ht="15.75" customHeight="1" x14ac:dyDescent="0.25">
      <c r="A66" s="109" t="s">
        <v>149</v>
      </c>
      <c r="B66" s="110"/>
      <c r="C66" s="110"/>
      <c r="D66" s="111"/>
      <c r="E66" s="32">
        <v>43617</v>
      </c>
      <c r="F66" s="31" t="s">
        <v>143</v>
      </c>
      <c r="G66" s="33">
        <v>2</v>
      </c>
      <c r="H66" s="6" t="s">
        <v>145</v>
      </c>
    </row>
    <row r="67" spans="1:8" ht="15.75" customHeight="1" x14ac:dyDescent="0.25">
      <c r="A67" s="109" t="s">
        <v>150</v>
      </c>
      <c r="B67" s="110"/>
      <c r="C67" s="110"/>
      <c r="D67" s="111"/>
      <c r="E67" s="32">
        <v>43617</v>
      </c>
      <c r="F67" s="31" t="s">
        <v>143</v>
      </c>
      <c r="G67" s="33">
        <v>14.5</v>
      </c>
      <c r="H67" s="6" t="s">
        <v>151</v>
      </c>
    </row>
    <row r="68" spans="1:8" ht="15.75" customHeight="1" x14ac:dyDescent="0.25">
      <c r="A68" s="109" t="s">
        <v>152</v>
      </c>
      <c r="B68" s="110"/>
      <c r="C68" s="110"/>
      <c r="D68" s="111"/>
      <c r="E68" s="32">
        <v>43739</v>
      </c>
      <c r="F68" s="31" t="s">
        <v>153</v>
      </c>
      <c r="G68" s="33">
        <v>7.04</v>
      </c>
      <c r="H68" s="6" t="s">
        <v>154</v>
      </c>
    </row>
    <row r="69" spans="1:8" ht="15.75" customHeight="1" x14ac:dyDescent="0.25">
      <c r="A69" s="109" t="s">
        <v>155</v>
      </c>
      <c r="B69" s="110"/>
      <c r="C69" s="110"/>
      <c r="D69" s="111"/>
      <c r="E69" s="32">
        <v>43800</v>
      </c>
      <c r="F69" s="31" t="s">
        <v>156</v>
      </c>
      <c r="G69" s="33">
        <v>48</v>
      </c>
      <c r="H69" s="6" t="s">
        <v>157</v>
      </c>
    </row>
    <row r="70" spans="1:8" s="4" customFormat="1" ht="18.75" customHeight="1" x14ac:dyDescent="0.25">
      <c r="A70" s="134" t="s">
        <v>8</v>
      </c>
      <c r="B70" s="135"/>
      <c r="C70" s="135"/>
      <c r="D70" s="136"/>
      <c r="E70" s="82"/>
      <c r="F70" s="83"/>
      <c r="G70" s="84">
        <f>SUM(G63:G69)</f>
        <v>90.22</v>
      </c>
      <c r="H70" s="85"/>
    </row>
    <row r="71" spans="1:8" ht="31.5" customHeight="1" x14ac:dyDescent="0.25">
      <c r="A71" s="19" t="s">
        <v>48</v>
      </c>
      <c r="D71" s="20"/>
      <c r="E71" s="20"/>
      <c r="F71" s="20"/>
      <c r="G71" s="20"/>
    </row>
    <row r="72" spans="1:8" ht="18" customHeight="1" x14ac:dyDescent="0.25">
      <c r="A72" s="19" t="s">
        <v>49</v>
      </c>
      <c r="D72" s="20"/>
      <c r="E72" s="20"/>
      <c r="F72" s="20"/>
      <c r="G72" s="20"/>
    </row>
    <row r="73" spans="1:8" ht="43.5" customHeight="1" x14ac:dyDescent="0.25">
      <c r="A73" s="137" t="s">
        <v>60</v>
      </c>
      <c r="B73" s="138"/>
      <c r="C73" s="138"/>
      <c r="D73" s="138"/>
      <c r="E73" s="139"/>
      <c r="F73" s="90" t="s">
        <v>59</v>
      </c>
      <c r="G73" s="91" t="s">
        <v>158</v>
      </c>
      <c r="H73" t="s">
        <v>110</v>
      </c>
    </row>
    <row r="74" spans="1:8" ht="15" customHeight="1" x14ac:dyDescent="0.25">
      <c r="A74" s="109" t="s">
        <v>61</v>
      </c>
      <c r="B74" s="110"/>
      <c r="C74" s="110"/>
      <c r="D74" s="110"/>
      <c r="E74" s="111"/>
      <c r="F74" s="31">
        <v>2</v>
      </c>
      <c r="G74" s="89">
        <v>1562.2</v>
      </c>
    </row>
    <row r="75" spans="1:8" ht="18.75" customHeight="1" x14ac:dyDescent="0.25">
      <c r="A75" s="37"/>
      <c r="B75" s="38"/>
      <c r="C75" s="38"/>
      <c r="D75" s="38"/>
      <c r="E75" s="38"/>
      <c r="F75" s="39"/>
      <c r="G75" s="39"/>
    </row>
    <row r="76" spans="1:8" ht="15" customHeight="1" x14ac:dyDescent="0.25">
      <c r="A76" s="40"/>
      <c r="B76" s="41"/>
      <c r="C76" s="25"/>
      <c r="D76" s="42"/>
      <c r="E76" s="39"/>
      <c r="F76" s="39"/>
      <c r="G76" s="39"/>
    </row>
    <row r="77" spans="1:8" ht="12" customHeight="1" x14ac:dyDescent="0.25">
      <c r="A77" s="19" t="s">
        <v>101</v>
      </c>
      <c r="D77" s="20"/>
      <c r="E77" s="20"/>
      <c r="F77" s="20"/>
      <c r="G77" s="20"/>
    </row>
    <row r="78" spans="1:8" x14ac:dyDescent="0.25">
      <c r="A78" s="127" t="s">
        <v>159</v>
      </c>
      <c r="B78" s="128"/>
      <c r="C78" s="128"/>
      <c r="D78" s="128"/>
      <c r="E78" s="128"/>
      <c r="F78" s="128"/>
      <c r="G78" s="128"/>
    </row>
    <row r="79" spans="1:8" ht="12.75" customHeight="1" x14ac:dyDescent="0.25">
      <c r="A79" s="129" t="s">
        <v>160</v>
      </c>
      <c r="B79" s="130"/>
      <c r="C79" s="130"/>
      <c r="D79" s="130"/>
      <c r="E79" s="130"/>
      <c r="F79" s="130"/>
      <c r="G79" s="130"/>
    </row>
    <row r="80" spans="1:8" x14ac:dyDescent="0.25">
      <c r="A80" s="130"/>
      <c r="B80" s="130"/>
      <c r="C80" s="130"/>
      <c r="D80" s="130"/>
      <c r="E80" s="130"/>
      <c r="F80" s="130"/>
      <c r="G80" s="130"/>
    </row>
    <row r="81" spans="1:7" x14ac:dyDescent="0.25">
      <c r="A81" s="130"/>
      <c r="B81" s="130"/>
      <c r="C81" s="130"/>
      <c r="D81" s="130"/>
      <c r="E81" s="130"/>
      <c r="F81" s="130"/>
      <c r="G81" s="130"/>
    </row>
    <row r="82" spans="1:7" ht="19.5" customHeight="1" x14ac:dyDescent="0.25">
      <c r="A82" s="130"/>
      <c r="B82" s="130"/>
      <c r="C82" s="130"/>
      <c r="D82" s="130"/>
      <c r="E82" s="130"/>
      <c r="F82" s="130"/>
      <c r="G82" s="130"/>
    </row>
    <row r="83" spans="1:7" x14ac:dyDescent="0.25">
      <c r="A83" s="52"/>
      <c r="B83" s="52"/>
      <c r="C83" s="52"/>
      <c r="D83" s="52"/>
      <c r="E83" s="52"/>
      <c r="F83" s="52"/>
      <c r="G83" s="52"/>
    </row>
    <row r="84" spans="1:7" x14ac:dyDescent="0.25">
      <c r="A84" s="56"/>
      <c r="B84" s="56"/>
      <c r="C84" s="56"/>
      <c r="D84" s="56"/>
      <c r="E84" s="56"/>
      <c r="F84" s="56"/>
      <c r="G84" s="56"/>
    </row>
    <row r="85" spans="1:7" x14ac:dyDescent="0.25">
      <c r="A85" s="56"/>
      <c r="B85" s="56"/>
      <c r="C85" s="56"/>
      <c r="D85" s="56"/>
      <c r="E85" s="56"/>
      <c r="F85" s="56"/>
      <c r="G85" s="56"/>
    </row>
    <row r="86" spans="1:7" x14ac:dyDescent="0.25">
      <c r="A86" s="51"/>
      <c r="B86" s="51"/>
      <c r="C86" s="51"/>
      <c r="D86" s="51"/>
      <c r="E86" s="51"/>
      <c r="F86" s="51"/>
      <c r="G86" s="51"/>
    </row>
    <row r="87" spans="1:7" x14ac:dyDescent="0.25">
      <c r="A87" s="19" t="s">
        <v>74</v>
      </c>
      <c r="B87" s="92"/>
      <c r="C87" s="93"/>
      <c r="D87" s="4"/>
      <c r="E87" s="4"/>
      <c r="F87" s="4"/>
    </row>
    <row r="88" spans="1:7" x14ac:dyDescent="0.25">
      <c r="A88" s="19" t="s">
        <v>75</v>
      </c>
      <c r="B88" s="92"/>
      <c r="C88" s="93"/>
      <c r="D88" s="4"/>
      <c r="E88" s="19" t="s">
        <v>161</v>
      </c>
      <c r="F88" s="4"/>
    </row>
    <row r="89" spans="1:7" x14ac:dyDescent="0.25">
      <c r="A89" s="19" t="s">
        <v>76</v>
      </c>
      <c r="B89" s="92"/>
      <c r="C89" s="93"/>
      <c r="D89" s="4"/>
      <c r="E89" s="4"/>
      <c r="F89" s="4"/>
    </row>
    <row r="90" spans="1:7" x14ac:dyDescent="0.25">
      <c r="A90" s="20"/>
      <c r="B90" s="43"/>
    </row>
    <row r="91" spans="1:7" x14ac:dyDescent="0.25">
      <c r="A91" s="17" t="s">
        <v>162</v>
      </c>
    </row>
    <row r="92" spans="1:7" x14ac:dyDescent="0.25">
      <c r="A92" s="17" t="s">
        <v>77</v>
      </c>
    </row>
    <row r="93" spans="1:7" ht="15" customHeight="1" x14ac:dyDescent="0.25">
      <c r="A93" s="17" t="s">
        <v>163</v>
      </c>
    </row>
    <row r="94" spans="1:7" x14ac:dyDescent="0.25">
      <c r="A94" s="17" t="s">
        <v>78</v>
      </c>
    </row>
    <row r="95" spans="1:7" x14ac:dyDescent="0.25">
      <c r="A95" s="17"/>
    </row>
  </sheetData>
  <mergeCells count="54">
    <mergeCell ref="A34:B34"/>
    <mergeCell ref="A50:B50"/>
    <mergeCell ref="A51:B51"/>
    <mergeCell ref="A35:B35"/>
    <mergeCell ref="A37:B37"/>
    <mergeCell ref="A49:B49"/>
    <mergeCell ref="A40:B40"/>
    <mergeCell ref="A41:B41"/>
    <mergeCell ref="A48:B48"/>
    <mergeCell ref="A44:B44"/>
    <mergeCell ref="A7:H7"/>
    <mergeCell ref="A26:B26"/>
    <mergeCell ref="A27:B27"/>
    <mergeCell ref="A21:B21"/>
    <mergeCell ref="A23:B23"/>
    <mergeCell ref="A8:B8"/>
    <mergeCell ref="A10:B10"/>
    <mergeCell ref="A11:H11"/>
    <mergeCell ref="A12:B12"/>
    <mergeCell ref="A29:B29"/>
    <mergeCell ref="A32:B32"/>
    <mergeCell ref="A14:B14"/>
    <mergeCell ref="A15:B15"/>
    <mergeCell ref="A17:B17"/>
    <mergeCell ref="A18:B18"/>
    <mergeCell ref="A20:B20"/>
    <mergeCell ref="A31:B31"/>
    <mergeCell ref="A78:G78"/>
    <mergeCell ref="A79:G82"/>
    <mergeCell ref="A63:D63"/>
    <mergeCell ref="A62:D62"/>
    <mergeCell ref="A65:D65"/>
    <mergeCell ref="A70:D70"/>
    <mergeCell ref="A73:E73"/>
    <mergeCell ref="A74:E74"/>
    <mergeCell ref="A64:D64"/>
    <mergeCell ref="A66:D66"/>
    <mergeCell ref="A68:D68"/>
    <mergeCell ref="A4:B4"/>
    <mergeCell ref="A69:D69"/>
    <mergeCell ref="A47:B47"/>
    <mergeCell ref="A53:B53"/>
    <mergeCell ref="A54:B54"/>
    <mergeCell ref="A55:B55"/>
    <mergeCell ref="A56:B56"/>
    <mergeCell ref="A52:B52"/>
    <mergeCell ref="A45:B45"/>
    <mergeCell ref="A46:B46"/>
    <mergeCell ref="A42:B42"/>
    <mergeCell ref="A43:B43"/>
    <mergeCell ref="A36:B36"/>
    <mergeCell ref="A38:B38"/>
    <mergeCell ref="A39:B39"/>
    <mergeCell ref="A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2020-03-15T06:22:03Z</cp:lastPrinted>
  <dcterms:created xsi:type="dcterms:W3CDTF">2013-02-18T04:38:06Z</dcterms:created>
  <dcterms:modified xsi:type="dcterms:W3CDTF">2020-03-19T22:48:14Z</dcterms:modified>
</cp:coreProperties>
</file>