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33" i="8" l="1"/>
  <c r="F32" i="8"/>
  <c r="E33" i="8"/>
  <c r="E32" i="8"/>
  <c r="G70" i="8"/>
  <c r="G32" i="8"/>
  <c r="H32" i="8"/>
  <c r="H45" i="8"/>
  <c r="H50" i="8"/>
  <c r="F8" i="8"/>
  <c r="E8" i="8"/>
  <c r="H8" i="8"/>
  <c r="G33" i="8"/>
  <c r="H33" i="8"/>
  <c r="F35" i="8"/>
  <c r="E35" i="8"/>
  <c r="G37" i="8"/>
  <c r="G38" i="8"/>
  <c r="G39" i="8"/>
  <c r="G40" i="8"/>
  <c r="G35" i="8"/>
  <c r="H35" i="8"/>
  <c r="H43" i="8"/>
  <c r="H51" i="8"/>
  <c r="G12" i="8"/>
  <c r="G15" i="8"/>
  <c r="G18" i="8"/>
  <c r="G21" i="8"/>
  <c r="G24" i="8"/>
  <c r="G27" i="8"/>
  <c r="G8" i="8"/>
  <c r="G31" i="8"/>
  <c r="G41" i="8"/>
  <c r="G47" i="8"/>
  <c r="F41" i="8"/>
  <c r="F47" i="8"/>
  <c r="E41" i="8"/>
  <c r="E47" i="8"/>
  <c r="E29" i="8"/>
  <c r="F29" i="8"/>
  <c r="G29" i="8"/>
  <c r="G14" i="8"/>
  <c r="D48" i="8"/>
  <c r="H31" i="8"/>
  <c r="D29" i="8"/>
  <c r="D17" i="8"/>
  <c r="D14" i="8"/>
  <c r="E10" i="8"/>
  <c r="D10" i="8"/>
  <c r="C33" i="8"/>
  <c r="C32" i="8"/>
  <c r="C29" i="8"/>
  <c r="C28" i="8"/>
  <c r="C26" i="8"/>
  <c r="C25" i="8"/>
  <c r="C23" i="8"/>
  <c r="C22" i="8"/>
  <c r="C20" i="8"/>
  <c r="C19" i="8"/>
  <c r="C17" i="8"/>
  <c r="C16" i="8"/>
  <c r="C14" i="8"/>
  <c r="C13" i="8"/>
  <c r="C8" i="8"/>
  <c r="C10" i="8"/>
  <c r="H49" i="8"/>
  <c r="H48" i="8"/>
  <c r="G28" i="8"/>
  <c r="G26" i="8"/>
  <c r="G25" i="8"/>
  <c r="G23" i="8"/>
  <c r="G22" i="8"/>
  <c r="G20" i="8"/>
  <c r="G19" i="8"/>
  <c r="G17" i="8"/>
  <c r="G16" i="8"/>
  <c r="F28" i="8"/>
  <c r="E28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F9" i="8"/>
  <c r="E9" i="8"/>
  <c r="F14" i="8"/>
  <c r="F13" i="8"/>
  <c r="E14" i="8"/>
  <c r="H40" i="8"/>
  <c r="H39" i="8"/>
  <c r="H38" i="8"/>
  <c r="H37" i="8"/>
  <c r="D28" i="8"/>
  <c r="D26" i="8"/>
  <c r="D25" i="8"/>
  <c r="D23" i="8"/>
  <c r="D22" i="8"/>
  <c r="D20" i="8"/>
  <c r="D19" i="8"/>
  <c r="D16" i="8"/>
  <c r="D13" i="8"/>
  <c r="D9" i="8"/>
  <c r="C9" i="8"/>
  <c r="G9" i="8"/>
  <c r="G13" i="8"/>
  <c r="H46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E13" i="8"/>
  <c r="H13" i="8"/>
  <c r="H12" i="8"/>
  <c r="H10" i="8"/>
  <c r="H9" i="8"/>
</calcChain>
</file>

<file path=xl/sharedStrings.xml><?xml version="1.0" encoding="utf-8"?>
<sst xmlns="http://schemas.openxmlformats.org/spreadsheetml/2006/main" count="210" uniqueCount="180">
  <si>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</si>
  <si>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</si>
  <si>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</si>
  <si>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</si>
  <si>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</si>
  <si>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</si>
  <si>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</si>
  <si>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</si>
  <si>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</si>
  <si>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</si>
  <si>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</si>
  <si>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</si>
  <si>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</si>
  <si>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</si>
  <si>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</si>
  <si>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</si>
  <si>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</si>
  <si>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</si>
  <si>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</si>
  <si>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</si>
  <si>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</si>
  <si>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</si>
  <si>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</si>
  <si>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</si>
  <si>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</si>
  <si>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</si>
  <si>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</si>
  <si>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</si>
  <si>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</si>
  <si>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</si>
  <si>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</si>
  <si>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</si>
  <si>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</si>
  <si>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</si>
  <si>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</si>
  <si>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</si>
  <si>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</si>
  <si>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</si>
  <si>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</si>
  <si>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</si>
  <si>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</si>
  <si>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</si>
  <si>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</si>
  <si>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</si>
  <si>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</si>
  <si>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</si>
  <si>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</si>
  <si>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</si>
  <si>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</si>
  <si>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</si>
  <si>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</si>
  <si>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</si>
  <si>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</si>
  <si>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</si>
  <si>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</si>
  <si>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</si>
  <si>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</si>
  <si>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</si>
  <si>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</si>
  <si>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</si>
  <si>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</si>
  <si>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</si>
  <si>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</si>
  <si>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</si>
  <si>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</si>
  <si>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</si>
  <si>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</si>
  <si>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</si>
  <si>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</si>
  <si>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</si>
  <si>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</si>
  <si>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</si>
  <si>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</si>
  <si>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</si>
  <si>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</si>
  <si>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</si>
  <si>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</si>
  <si>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</si>
  <si>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</si>
  <si>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</si>
  <si>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</si>
  <si>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 ООО "Комфорт"</t>
  </si>
  <si>
    <t>2222 - 016</t>
  </si>
  <si>
    <t>Кр.Знамени,96</t>
  </si>
  <si>
    <t>9 этажей</t>
  </si>
  <si>
    <t>в т.ч. Услуги по управлению, налоги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</si>
  <si>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</si>
  <si>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</si>
  <si>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</si>
  <si>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</si>
  <si>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</si>
  <si>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</si>
  <si>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</si>
  <si>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</si>
  <si>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</si>
  <si>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</si>
  <si>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</si>
  <si>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</si>
  <si>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</si>
  <si>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</si>
  <si>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</si>
  <si>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№ 21 по ул. Шилкинской</t>
  </si>
  <si>
    <t>ООО " Территория"</t>
  </si>
  <si>
    <t>10 подъездов</t>
  </si>
  <si>
    <t>10 лифтов</t>
  </si>
  <si>
    <t>10 м/проводов</t>
  </si>
  <si>
    <t>не начисл</t>
  </si>
  <si>
    <t>ул. Тунгусская,8</t>
  </si>
  <si>
    <t>850 чел.</t>
  </si>
  <si>
    <t>сумма, т.р.</t>
  </si>
  <si>
    <t>1.Капитальный ремонт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</si>
  <si>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</si>
  <si>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</si>
  <si>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</si>
  <si>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</si>
  <si>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</si>
  <si>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2. Реклама в лифтах</t>
  </si>
  <si>
    <t>ИП Полушко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</si>
  <si>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</si>
  <si>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</si>
  <si>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</si>
  <si>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</si>
  <si>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1 компл</t>
  </si>
  <si>
    <t>год</t>
  </si>
  <si>
    <t>12 мес</t>
  </si>
  <si>
    <t>10 шт</t>
  </si>
  <si>
    <t>Ресо Гарантия</t>
  </si>
  <si>
    <t xml:space="preserve">                       Отчет ООО "Управляющей компании Ленинского района"  за 2019 г.</t>
  </si>
  <si>
    <t xml:space="preserve">                  ООО "Управляющая компания Ленинского района"</t>
  </si>
  <si>
    <t>Тяптин Андрей Александрович</t>
  </si>
  <si>
    <t>ООО "Восток-Мегаполис"</t>
  </si>
  <si>
    <t>Количество проживающих</t>
  </si>
  <si>
    <t xml:space="preserve">                                                              01 февраля 2008 г.</t>
  </si>
  <si>
    <t>всего: 4968,64</t>
  </si>
  <si>
    <t>21342,28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</si>
  <si>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</si>
  <si>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</si>
  <si>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</si>
  <si>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Эл.энергия на содержание ОИ МКД</t>
  </si>
  <si>
    <t>Отведение сточных вод в целях сод. ОИ МКД</t>
  </si>
  <si>
    <t>Итого по дому:</t>
  </si>
  <si>
    <t>Прочие работы и услуги:</t>
  </si>
  <si>
    <t>переходящие остатки д/ср-в на конец  2019г.</t>
  </si>
  <si>
    <t>250 р в мес</t>
  </si>
  <si>
    <t>3. Перечень работ, выполненных по статье " текущий ремонт"  в 2019 году.</t>
  </si>
  <si>
    <t>Обязательное страхование лифтов</t>
  </si>
  <si>
    <t>Установка светильников с датчиками двежения</t>
  </si>
  <si>
    <t>ооо "Комфорт"</t>
  </si>
  <si>
    <t>Косметический ремонт подъездов - первые этажи</t>
  </si>
  <si>
    <t>1435 м2</t>
  </si>
  <si>
    <t>АЛЕКАТ</t>
  </si>
  <si>
    <t>Аварийная замена выпусков канализации</t>
  </si>
  <si>
    <t>18 пм</t>
  </si>
  <si>
    <t>ООО "ТСГ"</t>
  </si>
  <si>
    <t>Ограждение детской площадки</t>
  </si>
  <si>
    <t>2 компл</t>
  </si>
  <si>
    <t>Изготовление стендов</t>
  </si>
  <si>
    <t>ИП "Радченко"</t>
  </si>
  <si>
    <t>Поверка УУТЭ</t>
  </si>
  <si>
    <t>ИП "Полушко"</t>
  </si>
  <si>
    <t>Изготовление цифр - номера подъездов</t>
  </si>
  <si>
    <t>Покупка пакетодержателя</t>
  </si>
  <si>
    <t>1 шт</t>
  </si>
  <si>
    <t>Установка мусорных контейнеров</t>
  </si>
  <si>
    <t>4 шт</t>
  </si>
  <si>
    <t>Промазка швов кровли</t>
  </si>
  <si>
    <t>271 пм</t>
  </si>
  <si>
    <t>Позитив Плюс</t>
  </si>
  <si>
    <t>Перенос ограждения детс.площадки</t>
  </si>
  <si>
    <t>ИП "Пискунов М.Ю."</t>
  </si>
  <si>
    <t>Сервисное обслуживание УУТЭ</t>
  </si>
  <si>
    <t>Итого:</t>
  </si>
  <si>
    <t>сумма снижения в рублях</t>
  </si>
  <si>
    <t>План по статье "текущий ремонт" на 2020 год.</t>
  </si>
  <si>
    <t>А.А.Тяптин</t>
  </si>
  <si>
    <t>Исп:</t>
  </si>
  <si>
    <t>Экономич. отдел - 220-50-87</t>
  </si>
  <si>
    <t>Примечание: С 01.11.2019г на основании протокола №2 общего собрания собственников, изменен размер платы за содержание и текущий ремонт жилого помещения в МКД № 21 по ул. Шилкинская. В отчете за 2019 год, в графе "Тариф" отражена информация о тарифе - согласно протокола общего собрания собственников и произведенных начислений с 01.11.2019г.</t>
  </si>
  <si>
    <t xml:space="preserve">Предложение Управляющей компании: Аварийная замена ванн 2 шт ливневой канализации на тех. этаже, ремонт электрических сетей дома. 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</si>
  <si>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687/03   от  17.03.2020 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</si>
</sst>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Alignment="1"/>
    <xf numFmtId="0" fontId="0" fillId="0" borderId="8" xfId="0" applyBorder="1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0" fontId="6" fillId="0" borderId="1" xfId="0" applyFont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7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wrapText="1"/>
    </xf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0" fillId="0" borderId="0" xfId="0" applyNumberFormat="1"/>
    <xf numFmtId="4" fontId="9" fillId="0" borderId="1" xfId="0" applyNumberFormat="1" applyFont="1" applyBorder="1" applyAlignment="1"/>
    <xf numFmtId="4" fontId="9" fillId="0" borderId="2" xfId="0" applyNumberFormat="1" applyFont="1" applyBorder="1" applyAlignment="1">
      <alignment horizontal="center"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9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4" fontId="3" fillId="0" borderId="2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4" fontId="9" fillId="0" borderId="2" xfId="0" applyNumberFormat="1" applyFont="1" applyFill="1" applyBorder="1" applyAlignment="1">
      <alignment horizontal="left"/>
    </xf>
    <xf numFmtId="4" fontId="9" fillId="0" borderId="2" xfId="0" applyNumberFormat="1" applyFont="1" applyFill="1" applyBorder="1" applyAlignment="1"/>
    <xf numFmtId="4" fontId="0" fillId="0" borderId="7" xfId="0" applyNumberFormat="1" applyBorder="1" applyAlignment="1"/>
    <xf numFmtId="4" fontId="3" fillId="0" borderId="2" xfId="0" applyNumberFormat="1" applyFont="1" applyBorder="1" applyAlignment="1"/>
    <xf numFmtId="4" fontId="3" fillId="0" borderId="7" xfId="0" applyNumberFormat="1" applyFont="1" applyBorder="1" applyAlignment="1"/>
    <xf numFmtId="4" fontId="0" fillId="0" borderId="6" xfId="0" applyNumberForma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left"/>
    </xf>
    <xf numFmtId="4" fontId="0" fillId="0" borderId="7" xfId="0" applyNumberFormat="1" applyBorder="1" applyAlignment="1">
      <alignment horizontal="left"/>
    </xf>
    <xf numFmtId="0" fontId="9" fillId="0" borderId="2" xfId="0" applyFont="1" applyFill="1" applyBorder="1" applyAlignment="1"/>
    <xf numFmtId="0" fontId="4" fillId="0" borderId="7" xfId="0" applyFont="1" applyBorder="1" applyAlignment="1"/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7" xfId="0" applyNumberFormat="1" applyFont="1" applyBorder="1" applyAlignment="1">
      <alignment horizontal="left" wrapText="1"/>
    </xf>
    <xf numFmtId="4" fontId="9" fillId="0" borderId="2" xfId="0" applyNumberFormat="1" applyFont="1" applyFill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7" xfId="0" applyNumberFormat="1" applyBorder="1" applyAlignment="1">
      <alignment horizontal="center"/>
    </xf>
    <xf numFmtId="0" fontId="16" fillId="0" borderId="0" xfId="0" applyFont="1" applyAlignment="1">
      <alignment vertical="center" wrapText="1"/>
    </xf>
    <xf numFmtId="4" fontId="9" fillId="0" borderId="2" xfId="0" applyNumberFormat="1" applyFont="1" applyBorder="1" applyAlignment="1"/>
    <xf numFmtId="4" fontId="9" fillId="0" borderId="7" xfId="0" applyNumberFormat="1" applyFont="1" applyBorder="1" applyAlignment="1"/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12" fillId="0" borderId="2" xfId="0" applyFont="1" applyBorder="1" applyAlignment="1"/>
    <xf numFmtId="0" fontId="4" fillId="0" borderId="6" xfId="0" applyFont="1" applyBorder="1" applyAlignment="1"/>
    <xf numFmtId="4" fontId="9" fillId="0" borderId="2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4" fontId="3" fillId="0" borderId="7" xfId="0" applyNumberFormat="1" applyFont="1" applyFill="1" applyBorder="1" applyAlignment="1">
      <alignment horizontal="left" wrapText="1"/>
    </xf>
    <xf numFmtId="4" fontId="3" fillId="0" borderId="4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zoomScale="130" zoomScaleNormal="130" workbookViewId="0">
      <selection activeCell="E5" sqref="E5"/>
    </sheetView>
  </sheetViews>
  <sheetFormatPr defaultRowHeight="15" x14ac:dyDescent="0.25"/>
  <cols>
    <col min="1" max="1" width="4.7109375" customWidth="1"/>
    <col min="2" max="2" width="27.42578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101</v>
      </c>
    </row>
    <row r="4" spans="1:4" ht="14.25" customHeight="1" x14ac:dyDescent="0.25">
      <c r="A4" s="20" t="s">
        <v>179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128</v>
      </c>
      <c r="D8" s="55"/>
    </row>
    <row r="9" spans="1:4" s="3" customFormat="1" ht="12" customHeight="1" x14ac:dyDescent="0.25">
      <c r="A9" s="11" t="s">
        <v>1</v>
      </c>
      <c r="B9" s="12" t="s">
        <v>11</v>
      </c>
      <c r="C9" s="91" t="s">
        <v>129</v>
      </c>
      <c r="D9" s="91"/>
    </row>
    <row r="10" spans="1:4" s="3" customFormat="1" ht="24" customHeight="1" x14ac:dyDescent="0.25">
      <c r="A10" s="11" t="s">
        <v>2</v>
      </c>
      <c r="B10" s="13" t="s">
        <v>12</v>
      </c>
      <c r="C10" s="92" t="s">
        <v>78</v>
      </c>
      <c r="D10" s="92"/>
    </row>
    <row r="11" spans="1:4" s="3" customFormat="1" ht="15" customHeight="1" x14ac:dyDescent="0.25">
      <c r="A11" s="11" t="s">
        <v>3</v>
      </c>
      <c r="B11" s="12" t="s">
        <v>13</v>
      </c>
      <c r="C11" s="93" t="s">
        <v>14</v>
      </c>
      <c r="D11" s="94"/>
    </row>
    <row r="12" spans="1:4" s="3" customFormat="1" ht="15" customHeight="1" x14ac:dyDescent="0.25">
      <c r="A12" s="46" t="s">
        <v>4</v>
      </c>
      <c r="B12" s="47" t="s">
        <v>86</v>
      </c>
      <c r="C12" s="56" t="s">
        <v>87</v>
      </c>
      <c r="D12" s="56" t="s">
        <v>88</v>
      </c>
    </row>
    <row r="13" spans="1:4" s="3" customFormat="1" ht="15" customHeight="1" x14ac:dyDescent="0.25">
      <c r="A13" s="48"/>
      <c r="B13" s="45"/>
      <c r="C13" s="56" t="s">
        <v>89</v>
      </c>
      <c r="D13" s="56" t="s">
        <v>90</v>
      </c>
    </row>
    <row r="14" spans="1:4" s="3" customFormat="1" ht="15" customHeight="1" x14ac:dyDescent="0.25">
      <c r="A14" s="48"/>
      <c r="B14" s="45"/>
      <c r="C14" s="56" t="s">
        <v>91</v>
      </c>
      <c r="D14" s="56" t="s">
        <v>92</v>
      </c>
    </row>
    <row r="15" spans="1:4" s="3" customFormat="1" ht="15" customHeight="1" x14ac:dyDescent="0.25">
      <c r="A15" s="48"/>
      <c r="B15" s="45"/>
      <c r="C15" s="56" t="s">
        <v>93</v>
      </c>
      <c r="D15" s="56" t="s">
        <v>95</v>
      </c>
    </row>
    <row r="16" spans="1:4" s="3" customFormat="1" ht="15" customHeight="1" x14ac:dyDescent="0.25">
      <c r="A16" s="48"/>
      <c r="B16" s="45"/>
      <c r="C16" s="56" t="s">
        <v>94</v>
      </c>
      <c r="D16" s="56" t="s">
        <v>88</v>
      </c>
    </row>
    <row r="17" spans="1:4" s="3" customFormat="1" ht="15" customHeight="1" x14ac:dyDescent="0.25">
      <c r="A17" s="48"/>
      <c r="B17" s="45"/>
      <c r="C17" s="56" t="s">
        <v>96</v>
      </c>
      <c r="D17" s="56" t="s">
        <v>97</v>
      </c>
    </row>
    <row r="18" spans="1:4" s="3" customFormat="1" ht="15" customHeight="1" x14ac:dyDescent="0.25">
      <c r="A18" s="49"/>
      <c r="B18" s="44"/>
      <c r="C18" s="56" t="s">
        <v>98</v>
      </c>
      <c r="D18" s="56" t="s">
        <v>99</v>
      </c>
    </row>
    <row r="19" spans="1:4" s="3" customFormat="1" ht="14.25" customHeight="1" x14ac:dyDescent="0.25">
      <c r="A19" s="11" t="s">
        <v>5</v>
      </c>
      <c r="B19" s="12" t="s">
        <v>15</v>
      </c>
      <c r="C19" s="95" t="s">
        <v>100</v>
      </c>
      <c r="D19" s="96"/>
    </row>
    <row r="20" spans="1:4" s="3" customFormat="1" ht="23.25" x14ac:dyDescent="0.25">
      <c r="A20" s="11" t="s">
        <v>6</v>
      </c>
      <c r="B20" s="13" t="s">
        <v>16</v>
      </c>
      <c r="C20" s="97" t="s">
        <v>54</v>
      </c>
      <c r="D20" s="98"/>
    </row>
    <row r="21" spans="1:4" s="3" customFormat="1" ht="16.5" customHeight="1" x14ac:dyDescent="0.25">
      <c r="A21" s="11" t="s">
        <v>7</v>
      </c>
      <c r="B21" s="12" t="s">
        <v>17</v>
      </c>
      <c r="C21" s="86" t="s">
        <v>18</v>
      </c>
      <c r="D21" s="87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19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20</v>
      </c>
      <c r="C25" s="7" t="s">
        <v>21</v>
      </c>
      <c r="D25" s="9" t="s">
        <v>22</v>
      </c>
    </row>
    <row r="26" spans="1:4" s="5" customFormat="1" ht="28.5" customHeight="1" x14ac:dyDescent="0.25">
      <c r="A26" s="88" t="s">
        <v>25</v>
      </c>
      <c r="B26" s="89"/>
      <c r="C26" s="89"/>
      <c r="D26" s="90"/>
    </row>
    <row r="27" spans="1:4" s="5" customFormat="1" ht="15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102</v>
      </c>
      <c r="C28" s="6" t="s">
        <v>23</v>
      </c>
      <c r="D28" s="6" t="s">
        <v>24</v>
      </c>
    </row>
    <row r="29" spans="1:4" x14ac:dyDescent="0.25">
      <c r="A29" s="18" t="s">
        <v>26</v>
      </c>
      <c r="B29" s="17"/>
      <c r="C29" s="17"/>
      <c r="D29" s="17"/>
    </row>
    <row r="30" spans="1:4" ht="12.75" customHeight="1" x14ac:dyDescent="0.25">
      <c r="A30" s="7">
        <v>1</v>
      </c>
      <c r="B30" s="6" t="s">
        <v>81</v>
      </c>
      <c r="C30" s="6" t="s">
        <v>83</v>
      </c>
      <c r="D30" s="6" t="s">
        <v>82</v>
      </c>
    </row>
    <row r="31" spans="1:4" x14ac:dyDescent="0.25">
      <c r="A31" s="18" t="s">
        <v>41</v>
      </c>
      <c r="B31" s="17"/>
      <c r="C31" s="17"/>
      <c r="D31" s="17"/>
    </row>
    <row r="32" spans="1:4" ht="13.5" customHeight="1" x14ac:dyDescent="0.25">
      <c r="A32" s="18" t="s">
        <v>42</v>
      </c>
      <c r="B32" s="17"/>
      <c r="C32" s="17"/>
      <c r="D32" s="17"/>
    </row>
    <row r="33" spans="1:4" ht="12" customHeight="1" x14ac:dyDescent="0.25">
      <c r="A33" s="7">
        <v>1</v>
      </c>
      <c r="B33" s="6" t="s">
        <v>130</v>
      </c>
      <c r="C33" s="6" t="s">
        <v>107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x14ac:dyDescent="0.25">
      <c r="A40" s="7">
        <v>1</v>
      </c>
      <c r="B40" s="6" t="s">
        <v>33</v>
      </c>
      <c r="C40" s="85">
        <v>1989</v>
      </c>
      <c r="D40" s="85"/>
    </row>
    <row r="41" spans="1:4" x14ac:dyDescent="0.25">
      <c r="A41" s="7">
        <v>2</v>
      </c>
      <c r="B41" s="6" t="s">
        <v>35</v>
      </c>
      <c r="C41" s="85" t="s">
        <v>84</v>
      </c>
      <c r="D41" s="85"/>
    </row>
    <row r="42" spans="1:4" ht="15" customHeight="1" x14ac:dyDescent="0.25">
      <c r="A42" s="7">
        <v>3</v>
      </c>
      <c r="B42" s="6" t="s">
        <v>36</v>
      </c>
      <c r="C42" s="85" t="s">
        <v>103</v>
      </c>
      <c r="D42" s="85"/>
    </row>
    <row r="43" spans="1:4" x14ac:dyDescent="0.25">
      <c r="A43" s="7">
        <v>4</v>
      </c>
      <c r="B43" s="6" t="s">
        <v>34</v>
      </c>
      <c r="C43" s="85" t="s">
        <v>104</v>
      </c>
      <c r="D43" s="85"/>
    </row>
    <row r="44" spans="1:4" x14ac:dyDescent="0.25">
      <c r="A44" s="7">
        <v>5</v>
      </c>
      <c r="B44" s="6" t="s">
        <v>37</v>
      </c>
      <c r="C44" s="85" t="s">
        <v>105</v>
      </c>
      <c r="D44" s="85"/>
    </row>
    <row r="45" spans="1:4" x14ac:dyDescent="0.25">
      <c r="A45" s="7">
        <v>6</v>
      </c>
      <c r="B45" s="6" t="s">
        <v>38</v>
      </c>
      <c r="C45" s="85" t="s">
        <v>134</v>
      </c>
      <c r="D45" s="85"/>
    </row>
    <row r="46" spans="1:4" ht="15" customHeight="1" x14ac:dyDescent="0.25">
      <c r="A46" s="7">
        <v>7</v>
      </c>
      <c r="B46" s="6" t="s">
        <v>39</v>
      </c>
      <c r="C46" s="85" t="s">
        <v>55</v>
      </c>
      <c r="D46" s="85"/>
    </row>
    <row r="47" spans="1:4" x14ac:dyDescent="0.25">
      <c r="A47" s="7">
        <v>8</v>
      </c>
      <c r="B47" s="6" t="s">
        <v>40</v>
      </c>
      <c r="C47" s="99" t="s">
        <v>133</v>
      </c>
      <c r="D47" s="100"/>
    </row>
    <row r="48" spans="1:4" x14ac:dyDescent="0.25">
      <c r="A48" s="7">
        <v>9</v>
      </c>
      <c r="B48" s="6" t="s">
        <v>131</v>
      </c>
      <c r="C48" s="99" t="s">
        <v>108</v>
      </c>
      <c r="D48" s="100"/>
    </row>
    <row r="49" spans="1:4" x14ac:dyDescent="0.25">
      <c r="A49" s="7">
        <v>10</v>
      </c>
      <c r="B49" s="6" t="s">
        <v>80</v>
      </c>
      <c r="C49" s="6" t="s">
        <v>132</v>
      </c>
      <c r="D49" s="57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opLeftCell="A28" zoomScale="140" zoomScaleNormal="140" workbookViewId="0">
      <selection activeCell="L41" sqref="L41"/>
    </sheetView>
  </sheetViews>
  <sheetFormatPr defaultRowHeight="15" x14ac:dyDescent="0.25"/>
  <cols>
    <col min="1" max="1" width="15.85546875" customWidth="1"/>
    <col min="2" max="2" width="15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3.7109375" customWidth="1"/>
  </cols>
  <sheetData>
    <row r="1" spans="1:8" ht="18.75" customHeight="1" x14ac:dyDescent="0.25">
      <c r="A1" s="4" t="s">
        <v>111</v>
      </c>
      <c r="B1"/>
      <c r="C1" s="37"/>
      <c r="D1" s="37"/>
    </row>
    <row r="2" spans="1:8" ht="22.5" customHeight="1" x14ac:dyDescent="0.25">
      <c r="A2" s="4" t="s">
        <v>135</v>
      </c>
      <c r="B2"/>
      <c r="C2" s="37"/>
      <c r="D2" s="37"/>
    </row>
    <row r="3" spans="1:8" ht="56.25" customHeight="1" x14ac:dyDescent="0.25">
      <c r="A3" s="122" t="s">
        <v>61</v>
      </c>
      <c r="B3" s="123"/>
      <c r="C3" s="38" t="s">
        <v>62</v>
      </c>
      <c r="D3" s="30" t="s">
        <v>63</v>
      </c>
      <c r="E3" s="30" t="s">
        <v>64</v>
      </c>
      <c r="F3" s="30" t="s">
        <v>65</v>
      </c>
      <c r="G3" s="39" t="s">
        <v>66</v>
      </c>
      <c r="H3" s="30" t="s">
        <v>67</v>
      </c>
    </row>
    <row r="4" spans="1:8" ht="24.75" customHeight="1" x14ac:dyDescent="0.25">
      <c r="A4" s="127" t="s">
        <v>136</v>
      </c>
      <c r="B4" s="128"/>
      <c r="C4" s="58"/>
      <c r="D4" s="59">
        <v>979.74</v>
      </c>
      <c r="E4" s="59"/>
      <c r="F4" s="59"/>
      <c r="G4" s="60"/>
      <c r="H4" s="59"/>
    </row>
    <row r="5" spans="1:8" ht="13.5" customHeight="1" x14ac:dyDescent="0.25">
      <c r="A5" s="61" t="s">
        <v>112</v>
      </c>
      <c r="B5" s="62"/>
      <c r="C5" s="58"/>
      <c r="D5" s="53">
        <v>2704.45</v>
      </c>
      <c r="E5" s="59"/>
      <c r="F5" s="59"/>
      <c r="G5" s="60"/>
      <c r="H5" s="59"/>
    </row>
    <row r="6" spans="1:8" ht="16.5" customHeight="1" x14ac:dyDescent="0.25">
      <c r="A6" s="61" t="s">
        <v>113</v>
      </c>
      <c r="B6" s="62"/>
      <c r="C6" s="58"/>
      <c r="D6" s="53">
        <v>-1724.71</v>
      </c>
      <c r="E6" s="59"/>
      <c r="F6" s="59"/>
      <c r="G6" s="60"/>
      <c r="H6" s="59"/>
    </row>
    <row r="7" spans="1:8" ht="17.25" customHeight="1" x14ac:dyDescent="0.25">
      <c r="A7" s="118" t="s">
        <v>137</v>
      </c>
      <c r="B7" s="117"/>
      <c r="C7" s="117"/>
      <c r="D7" s="117"/>
      <c r="E7" s="117"/>
      <c r="F7" s="117"/>
      <c r="G7" s="117"/>
      <c r="H7" s="129"/>
    </row>
    <row r="8" spans="1:8" ht="17.25" customHeight="1" x14ac:dyDescent="0.25">
      <c r="A8" s="113" t="s">
        <v>68</v>
      </c>
      <c r="B8" s="114"/>
      <c r="C8" s="63">
        <f>C12+C15+C18+C21+C24+C27</f>
        <v>18.330000000000002</v>
      </c>
      <c r="D8" s="63">
        <v>-1619.66</v>
      </c>
      <c r="E8" s="63">
        <f>E12+E15+E18+E21+E24+E27</f>
        <v>5119.72</v>
      </c>
      <c r="F8" s="63">
        <f t="shared" ref="F8:G8" si="0">F12+F15+F18+F21+F24+F27</f>
        <v>4824.6499999999996</v>
      </c>
      <c r="G8" s="63">
        <f t="shared" si="0"/>
        <v>4824.6499999999996</v>
      </c>
      <c r="H8" s="54">
        <f>F8-E8+D8</f>
        <v>-1914.7300000000007</v>
      </c>
    </row>
    <row r="9" spans="1:8" x14ac:dyDescent="0.25">
      <c r="A9" s="65" t="s">
        <v>69</v>
      </c>
      <c r="B9" s="66"/>
      <c r="C9" s="53">
        <f>C8-C10</f>
        <v>16.497</v>
      </c>
      <c r="D9" s="53">
        <f>D8-D10</f>
        <v>-1457.694</v>
      </c>
      <c r="E9" s="53">
        <f>E8-E10</f>
        <v>4607.7480000000005</v>
      </c>
      <c r="F9" s="53">
        <f>F8-F10</f>
        <v>4342.1849999999995</v>
      </c>
      <c r="G9" s="53">
        <f>G8-G10</f>
        <v>4345.08</v>
      </c>
      <c r="H9" s="53">
        <f t="shared" ref="H9:H10" si="1">F9-E9+D9</f>
        <v>-1723.257000000001</v>
      </c>
    </row>
    <row r="10" spans="1:8" x14ac:dyDescent="0.25">
      <c r="A10" s="107" t="s">
        <v>70</v>
      </c>
      <c r="B10" s="117"/>
      <c r="C10" s="53">
        <f>C8*10%</f>
        <v>1.8330000000000002</v>
      </c>
      <c r="D10" s="53">
        <f>D8*10%</f>
        <v>-161.96600000000001</v>
      </c>
      <c r="E10" s="53">
        <f>E8*10%</f>
        <v>511.97200000000004</v>
      </c>
      <c r="F10" s="53">
        <f>F8*10%</f>
        <v>482.46499999999997</v>
      </c>
      <c r="G10" s="53">
        <v>479.57</v>
      </c>
      <c r="H10" s="53">
        <f t="shared" si="1"/>
        <v>-191.47300000000007</v>
      </c>
    </row>
    <row r="11" spans="1:8" ht="12.75" customHeight="1" x14ac:dyDescent="0.25">
      <c r="A11" s="118" t="s">
        <v>71</v>
      </c>
      <c r="B11" s="124"/>
      <c r="C11" s="124"/>
      <c r="D11" s="124"/>
      <c r="E11" s="124"/>
      <c r="F11" s="124"/>
      <c r="G11" s="124"/>
      <c r="H11" s="114"/>
    </row>
    <row r="12" spans="1:8" x14ac:dyDescent="0.25">
      <c r="A12" s="125" t="s">
        <v>52</v>
      </c>
      <c r="B12" s="126"/>
      <c r="C12" s="63">
        <v>4.72</v>
      </c>
      <c r="D12" s="64">
        <v>-486.46</v>
      </c>
      <c r="E12" s="64">
        <v>1426.52</v>
      </c>
      <c r="F12" s="64">
        <v>1341.38</v>
      </c>
      <c r="G12" s="64">
        <f>F12</f>
        <v>1341.38</v>
      </c>
      <c r="H12" s="53">
        <f t="shared" ref="H12:H29" si="2">F12-E12+D12</f>
        <v>-571.59999999999991</v>
      </c>
    </row>
    <row r="13" spans="1:8" x14ac:dyDescent="0.25">
      <c r="A13" s="65" t="s">
        <v>69</v>
      </c>
      <c r="B13" s="66"/>
      <c r="C13" s="53">
        <f>C12-C14</f>
        <v>4.2479999999999993</v>
      </c>
      <c r="D13" s="53">
        <f>D12-D14</f>
        <v>-437.81399999999996</v>
      </c>
      <c r="E13" s="53">
        <f>E12-E14</f>
        <v>1283.8679999999999</v>
      </c>
      <c r="F13" s="53">
        <f>F12-F14</f>
        <v>1207.2420000000002</v>
      </c>
      <c r="G13" s="53">
        <f>G12-G14</f>
        <v>1207.2420000000002</v>
      </c>
      <c r="H13" s="53">
        <f t="shared" si="2"/>
        <v>-514.43999999999971</v>
      </c>
    </row>
    <row r="14" spans="1:8" x14ac:dyDescent="0.25">
      <c r="A14" s="107" t="s">
        <v>70</v>
      </c>
      <c r="B14" s="117"/>
      <c r="C14" s="53">
        <f>C12*10%</f>
        <v>0.47199999999999998</v>
      </c>
      <c r="D14" s="53">
        <f>D12*10%</f>
        <v>-48.646000000000001</v>
      </c>
      <c r="E14" s="53">
        <f>E12*10%</f>
        <v>142.65200000000002</v>
      </c>
      <c r="F14" s="53">
        <f>F12*10%</f>
        <v>134.13800000000001</v>
      </c>
      <c r="G14" s="53">
        <f>G12*10%</f>
        <v>134.13800000000001</v>
      </c>
      <c r="H14" s="53">
        <f t="shared" si="2"/>
        <v>-57.160000000000011</v>
      </c>
    </row>
    <row r="15" spans="1:8" ht="23.25" customHeight="1" x14ac:dyDescent="0.25">
      <c r="A15" s="125" t="s">
        <v>43</v>
      </c>
      <c r="B15" s="126"/>
      <c r="C15" s="63">
        <v>2.9</v>
      </c>
      <c r="D15" s="64">
        <v>-275.16000000000003</v>
      </c>
      <c r="E15" s="64">
        <v>871.62</v>
      </c>
      <c r="F15" s="64">
        <v>838.24</v>
      </c>
      <c r="G15" s="64">
        <f>F15</f>
        <v>838.24</v>
      </c>
      <c r="H15" s="53">
        <f t="shared" si="2"/>
        <v>-308.54000000000002</v>
      </c>
    </row>
    <row r="16" spans="1:8" x14ac:dyDescent="0.25">
      <c r="A16" s="65" t="s">
        <v>69</v>
      </c>
      <c r="B16" s="66"/>
      <c r="C16" s="53">
        <f>C15-C17</f>
        <v>2.61</v>
      </c>
      <c r="D16" s="53">
        <f>D15-D17</f>
        <v>-247.64400000000001</v>
      </c>
      <c r="E16" s="53">
        <f>E15-E17</f>
        <v>784.45799999999997</v>
      </c>
      <c r="F16" s="53">
        <f>F15-F17</f>
        <v>754.41599999999994</v>
      </c>
      <c r="G16" s="53">
        <f>G15-G17</f>
        <v>754.41599999999994</v>
      </c>
      <c r="H16" s="53">
        <f t="shared" si="2"/>
        <v>-277.68600000000004</v>
      </c>
    </row>
    <row r="17" spans="1:10" ht="15" customHeight="1" x14ac:dyDescent="0.25">
      <c r="A17" s="107" t="s">
        <v>70</v>
      </c>
      <c r="B17" s="117"/>
      <c r="C17" s="53">
        <f>C15*10%</f>
        <v>0.28999999999999998</v>
      </c>
      <c r="D17" s="53">
        <f>D15*10%</f>
        <v>-27.516000000000005</v>
      </c>
      <c r="E17" s="53">
        <f>E15*10%</f>
        <v>87.162000000000006</v>
      </c>
      <c r="F17" s="53">
        <f>F15*10%</f>
        <v>83.824000000000012</v>
      </c>
      <c r="G17" s="53">
        <f>G15*10%</f>
        <v>83.824000000000012</v>
      </c>
      <c r="H17" s="53">
        <f t="shared" si="2"/>
        <v>-30.853999999999999</v>
      </c>
    </row>
    <row r="18" spans="1:10" ht="16.5" customHeight="1" x14ac:dyDescent="0.25">
      <c r="A18" s="125" t="s">
        <v>53</v>
      </c>
      <c r="B18" s="126"/>
      <c r="C18" s="58">
        <v>2</v>
      </c>
      <c r="D18" s="64">
        <v>-189.3</v>
      </c>
      <c r="E18" s="64">
        <v>598.86</v>
      </c>
      <c r="F18" s="64">
        <v>567.84</v>
      </c>
      <c r="G18" s="64">
        <f>F18</f>
        <v>567.84</v>
      </c>
      <c r="H18" s="53">
        <f t="shared" si="2"/>
        <v>-220.32</v>
      </c>
    </row>
    <row r="19" spans="1:10" ht="13.5" customHeight="1" x14ac:dyDescent="0.25">
      <c r="A19" s="65" t="s">
        <v>69</v>
      </c>
      <c r="B19" s="66"/>
      <c r="C19" s="53">
        <f>C18-C20</f>
        <v>1.8</v>
      </c>
      <c r="D19" s="53">
        <f>D18-D20</f>
        <v>-170.37</v>
      </c>
      <c r="E19" s="53">
        <f>E18-E20</f>
        <v>538.97400000000005</v>
      </c>
      <c r="F19" s="53">
        <f>F18-F20</f>
        <v>511.05600000000004</v>
      </c>
      <c r="G19" s="53">
        <f>G18-G20</f>
        <v>511.05600000000004</v>
      </c>
      <c r="H19" s="53">
        <f t="shared" si="2"/>
        <v>-198.28800000000001</v>
      </c>
    </row>
    <row r="20" spans="1:10" ht="12.75" customHeight="1" x14ac:dyDescent="0.25">
      <c r="A20" s="107" t="s">
        <v>70</v>
      </c>
      <c r="B20" s="117"/>
      <c r="C20" s="53">
        <f>C18*10%</f>
        <v>0.2</v>
      </c>
      <c r="D20" s="53">
        <f>D18*10%</f>
        <v>-18.930000000000003</v>
      </c>
      <c r="E20" s="53">
        <f>E18*10%</f>
        <v>59.886000000000003</v>
      </c>
      <c r="F20" s="53">
        <f>F18*10%</f>
        <v>56.784000000000006</v>
      </c>
      <c r="G20" s="53">
        <f>G18*10%</f>
        <v>56.784000000000006</v>
      </c>
      <c r="H20" s="53">
        <f t="shared" si="2"/>
        <v>-22.032</v>
      </c>
    </row>
    <row r="21" spans="1:10" x14ac:dyDescent="0.25">
      <c r="A21" s="125" t="s">
        <v>79</v>
      </c>
      <c r="B21" s="141"/>
      <c r="C21" s="54">
        <v>0.89</v>
      </c>
      <c r="D21" s="53">
        <v>-88.6</v>
      </c>
      <c r="E21" s="53">
        <v>276.38</v>
      </c>
      <c r="F21" s="53">
        <v>262.67</v>
      </c>
      <c r="G21" s="53">
        <f>F21</f>
        <v>262.67</v>
      </c>
      <c r="H21" s="53">
        <f t="shared" si="2"/>
        <v>-102.30999999999997</v>
      </c>
    </row>
    <row r="22" spans="1:10" ht="14.25" customHeight="1" x14ac:dyDescent="0.25">
      <c r="A22" s="65" t="s">
        <v>69</v>
      </c>
      <c r="B22" s="66"/>
      <c r="C22" s="53">
        <f>C21-C23</f>
        <v>0.80100000000000005</v>
      </c>
      <c r="D22" s="53">
        <f>D21-D23</f>
        <v>-79.739999999999995</v>
      </c>
      <c r="E22" s="53">
        <f>E21-E23</f>
        <v>248.74199999999999</v>
      </c>
      <c r="F22" s="53">
        <f>F21-F23</f>
        <v>236.40300000000002</v>
      </c>
      <c r="G22" s="53">
        <f>G21-G23</f>
        <v>236.40300000000002</v>
      </c>
      <c r="H22" s="53">
        <f t="shared" si="2"/>
        <v>-92.078999999999965</v>
      </c>
    </row>
    <row r="23" spans="1:10" ht="14.25" customHeight="1" x14ac:dyDescent="0.25">
      <c r="A23" s="107" t="s">
        <v>70</v>
      </c>
      <c r="B23" s="109"/>
      <c r="C23" s="53">
        <f>C21*10%</f>
        <v>8.900000000000001E-2</v>
      </c>
      <c r="D23" s="53">
        <f>D21*10%</f>
        <v>-8.86</v>
      </c>
      <c r="E23" s="53">
        <f>E21*10%</f>
        <v>27.638000000000002</v>
      </c>
      <c r="F23" s="53">
        <f>F21*10%</f>
        <v>26.267000000000003</v>
      </c>
      <c r="G23" s="53">
        <f>G21*10%</f>
        <v>26.267000000000003</v>
      </c>
      <c r="H23" s="53">
        <f t="shared" si="2"/>
        <v>-10.230999999999998</v>
      </c>
    </row>
    <row r="24" spans="1:10" ht="14.25" customHeight="1" x14ac:dyDescent="0.25">
      <c r="A24" s="67" t="s">
        <v>44</v>
      </c>
      <c r="B24" s="68"/>
      <c r="C24" s="54">
        <v>3.63</v>
      </c>
      <c r="D24" s="53">
        <v>-294.95999999999998</v>
      </c>
      <c r="E24" s="53">
        <v>1098.92</v>
      </c>
      <c r="F24" s="53">
        <v>1026.4100000000001</v>
      </c>
      <c r="G24" s="53">
        <f>F24</f>
        <v>1026.4100000000001</v>
      </c>
      <c r="H24" s="53">
        <f t="shared" si="2"/>
        <v>-367.46999999999997</v>
      </c>
    </row>
    <row r="25" spans="1:10" ht="14.25" customHeight="1" x14ac:dyDescent="0.25">
      <c r="A25" s="65" t="s">
        <v>69</v>
      </c>
      <c r="B25" s="66"/>
      <c r="C25" s="53">
        <f>C24-C26</f>
        <v>3.2669999999999999</v>
      </c>
      <c r="D25" s="53">
        <f>D24-D26</f>
        <v>-265.464</v>
      </c>
      <c r="E25" s="53">
        <f>E24-E26</f>
        <v>989.02800000000002</v>
      </c>
      <c r="F25" s="53">
        <f>F24-F26</f>
        <v>923.76900000000001</v>
      </c>
      <c r="G25" s="53">
        <f>G24-G26</f>
        <v>923.76900000000001</v>
      </c>
      <c r="H25" s="53">
        <f t="shared" si="2"/>
        <v>-330.72300000000001</v>
      </c>
    </row>
    <row r="26" spans="1:10" x14ac:dyDescent="0.25">
      <c r="A26" s="107" t="s">
        <v>70</v>
      </c>
      <c r="B26" s="117"/>
      <c r="C26" s="53">
        <f>C24*10%</f>
        <v>0.36299999999999999</v>
      </c>
      <c r="D26" s="53">
        <f>D24*10%</f>
        <v>-29.495999999999999</v>
      </c>
      <c r="E26" s="53">
        <f>E24*10%</f>
        <v>109.89200000000001</v>
      </c>
      <c r="F26" s="53">
        <f>F24*10%</f>
        <v>102.64100000000002</v>
      </c>
      <c r="G26" s="53">
        <f>G24*10%</f>
        <v>102.64100000000002</v>
      </c>
      <c r="H26" s="53">
        <f t="shared" si="2"/>
        <v>-36.746999999999986</v>
      </c>
    </row>
    <row r="27" spans="1:10" ht="14.25" customHeight="1" x14ac:dyDescent="0.25">
      <c r="A27" s="142" t="s">
        <v>45</v>
      </c>
      <c r="B27" s="143"/>
      <c r="C27" s="73">
        <v>4.1900000000000004</v>
      </c>
      <c r="D27" s="74">
        <v>-285.18</v>
      </c>
      <c r="E27" s="74">
        <v>847.42</v>
      </c>
      <c r="F27" s="74">
        <v>788.11</v>
      </c>
      <c r="G27" s="74">
        <f>F27</f>
        <v>788.11</v>
      </c>
      <c r="H27" s="53">
        <f t="shared" si="2"/>
        <v>-344.48999999999995</v>
      </c>
    </row>
    <row r="28" spans="1:10" x14ac:dyDescent="0.25">
      <c r="A28" s="65" t="s">
        <v>69</v>
      </c>
      <c r="B28" s="66"/>
      <c r="C28" s="53">
        <f>C27-C29</f>
        <v>3.7710000000000004</v>
      </c>
      <c r="D28" s="53">
        <f>D27-D29</f>
        <v>-256.66200000000003</v>
      </c>
      <c r="E28" s="53">
        <f>E27-E29</f>
        <v>762.678</v>
      </c>
      <c r="F28" s="53">
        <f>F27-F29</f>
        <v>709.29899999999998</v>
      </c>
      <c r="G28" s="53">
        <f>G27-G29</f>
        <v>709.29899999999998</v>
      </c>
      <c r="H28" s="53">
        <f t="shared" si="2"/>
        <v>-310.04100000000005</v>
      </c>
    </row>
    <row r="29" spans="1:10" x14ac:dyDescent="0.25">
      <c r="A29" s="107" t="s">
        <v>70</v>
      </c>
      <c r="B29" s="117"/>
      <c r="C29" s="53">
        <f>C27*10%</f>
        <v>0.41900000000000004</v>
      </c>
      <c r="D29" s="53">
        <f>D27*10%</f>
        <v>-28.518000000000001</v>
      </c>
      <c r="E29" s="53">
        <f>E27*10%</f>
        <v>84.742000000000004</v>
      </c>
      <c r="F29" s="53">
        <f t="shared" ref="F29:G29" si="3">F27*10%</f>
        <v>78.811000000000007</v>
      </c>
      <c r="G29" s="53">
        <f t="shared" si="3"/>
        <v>78.811000000000007</v>
      </c>
      <c r="H29" s="53">
        <f t="shared" si="2"/>
        <v>-34.448999999999998</v>
      </c>
    </row>
    <row r="30" spans="1:10" ht="12.75" customHeight="1" x14ac:dyDescent="0.25">
      <c r="A30" s="107"/>
      <c r="B30" s="108"/>
      <c r="C30" s="53"/>
      <c r="D30" s="53"/>
      <c r="E30" s="53"/>
      <c r="F30" s="53"/>
      <c r="G30" s="69"/>
      <c r="H30" s="53"/>
    </row>
    <row r="31" spans="1:10" ht="13.5" customHeight="1" x14ac:dyDescent="0.25">
      <c r="A31" s="113" t="s">
        <v>46</v>
      </c>
      <c r="B31" s="114"/>
      <c r="C31" s="54">
        <v>7.3</v>
      </c>
      <c r="D31" s="54">
        <v>2594.2600000000002</v>
      </c>
      <c r="E31" s="54">
        <v>1917.12</v>
      </c>
      <c r="F31" s="54">
        <v>1798.26</v>
      </c>
      <c r="G31" s="70">
        <f>G32+G33</f>
        <v>3067.7759999999998</v>
      </c>
      <c r="H31" s="54">
        <f>F31-E31+D31+F31-G31</f>
        <v>1205.8840000000009</v>
      </c>
      <c r="J31" s="75"/>
    </row>
    <row r="32" spans="1:10" ht="14.25" customHeight="1" x14ac:dyDescent="0.25">
      <c r="A32" s="65" t="s">
        <v>72</v>
      </c>
      <c r="B32" s="66"/>
      <c r="C32" s="53">
        <f>C31-C33</f>
        <v>6.57</v>
      </c>
      <c r="D32" s="53">
        <v>2614.4699999999998</v>
      </c>
      <c r="E32" s="53">
        <f>E31-E33</f>
        <v>1725.4079999999999</v>
      </c>
      <c r="F32" s="53">
        <f>F31-F33</f>
        <v>1618.434</v>
      </c>
      <c r="G32" s="71">
        <f>G70</f>
        <v>2887.95</v>
      </c>
      <c r="H32" s="54">
        <f t="shared" ref="H32:H33" si="4">F32-E32+D32+F32-G32</f>
        <v>1237.9800000000005</v>
      </c>
      <c r="J32" s="75"/>
    </row>
    <row r="33" spans="1:8" ht="12.75" customHeight="1" x14ac:dyDescent="0.25">
      <c r="A33" s="107" t="s">
        <v>70</v>
      </c>
      <c r="B33" s="117"/>
      <c r="C33" s="53">
        <f>C31*10%</f>
        <v>0.73</v>
      </c>
      <c r="D33" s="53">
        <v>-20.21</v>
      </c>
      <c r="E33" s="53">
        <f>E31*10%</f>
        <v>191.71199999999999</v>
      </c>
      <c r="F33" s="53">
        <f>F31*10%</f>
        <v>179.82600000000002</v>
      </c>
      <c r="G33" s="53">
        <f>F33</f>
        <v>179.82600000000002</v>
      </c>
      <c r="H33" s="54">
        <f t="shared" si="4"/>
        <v>-32.095999999999975</v>
      </c>
    </row>
    <row r="34" spans="1:8" ht="12.75" customHeight="1" x14ac:dyDescent="0.25">
      <c r="A34" s="107"/>
      <c r="B34" s="109"/>
      <c r="C34" s="53"/>
      <c r="D34" s="53"/>
      <c r="E34" s="54"/>
      <c r="F34" s="53"/>
      <c r="G34" s="53"/>
      <c r="H34" s="54"/>
    </row>
    <row r="35" spans="1:8" ht="12.75" customHeight="1" x14ac:dyDescent="0.25">
      <c r="A35" s="112" t="s">
        <v>118</v>
      </c>
      <c r="B35" s="120"/>
      <c r="C35" s="53"/>
      <c r="D35" s="54">
        <v>-83.11</v>
      </c>
      <c r="E35" s="54">
        <f>E37+E38+E39+E40</f>
        <v>562.46000000000015</v>
      </c>
      <c r="F35" s="54">
        <f>F37+F38+F39+F40</f>
        <v>516.30999999999995</v>
      </c>
      <c r="G35" s="54">
        <f>G37+G38+G39+G40</f>
        <v>516.30999999999995</v>
      </c>
      <c r="H35" s="54">
        <f>F35-E35+D35+F35-G35</f>
        <v>-129.26000000000022</v>
      </c>
    </row>
    <row r="36" spans="1:8" ht="12.75" customHeight="1" x14ac:dyDescent="0.25">
      <c r="A36" s="110" t="s">
        <v>119</v>
      </c>
      <c r="B36" s="111"/>
      <c r="C36" s="53"/>
      <c r="D36" s="53"/>
      <c r="E36" s="54"/>
      <c r="F36" s="53"/>
      <c r="G36" s="53"/>
      <c r="H36" s="54"/>
    </row>
    <row r="37" spans="1:8" ht="12.75" customHeight="1" x14ac:dyDescent="0.25">
      <c r="A37" s="110" t="s">
        <v>120</v>
      </c>
      <c r="B37" s="121"/>
      <c r="C37" s="53"/>
      <c r="D37" s="53">
        <v>-4.76</v>
      </c>
      <c r="E37" s="53">
        <v>28.42</v>
      </c>
      <c r="F37" s="53">
        <v>26.39</v>
      </c>
      <c r="G37" s="53">
        <f>F37</f>
        <v>26.39</v>
      </c>
      <c r="H37" s="53">
        <f t="shared" ref="H37:H40" si="5">F37-E37+D37+F37-G37</f>
        <v>-6.7899999999999991</v>
      </c>
    </row>
    <row r="38" spans="1:8" ht="12.75" customHeight="1" x14ac:dyDescent="0.25">
      <c r="A38" s="110" t="s">
        <v>121</v>
      </c>
      <c r="B38" s="121"/>
      <c r="C38" s="53"/>
      <c r="D38" s="53">
        <v>-22.89</v>
      </c>
      <c r="E38" s="53">
        <v>139.93</v>
      </c>
      <c r="F38" s="53">
        <v>129.37</v>
      </c>
      <c r="G38" s="53">
        <f t="shared" ref="G38:G40" si="6">F38</f>
        <v>129.37</v>
      </c>
      <c r="H38" s="53">
        <f t="shared" si="5"/>
        <v>-33.450000000000003</v>
      </c>
    </row>
    <row r="39" spans="1:8" ht="12.75" customHeight="1" x14ac:dyDescent="0.25">
      <c r="A39" s="110" t="s">
        <v>138</v>
      </c>
      <c r="B39" s="121"/>
      <c r="C39" s="53"/>
      <c r="D39" s="53">
        <v>-51.47</v>
      </c>
      <c r="E39" s="53">
        <v>365.29</v>
      </c>
      <c r="F39" s="53">
        <v>334.05</v>
      </c>
      <c r="G39" s="53">
        <f t="shared" si="6"/>
        <v>334.05</v>
      </c>
      <c r="H39" s="53">
        <f t="shared" si="5"/>
        <v>-82.710000000000008</v>
      </c>
    </row>
    <row r="40" spans="1:8" ht="12.75" customHeight="1" x14ac:dyDescent="0.25">
      <c r="A40" s="110" t="s">
        <v>139</v>
      </c>
      <c r="B40" s="111"/>
      <c r="C40" s="53"/>
      <c r="D40" s="53">
        <v>-3.99</v>
      </c>
      <c r="E40" s="53">
        <v>28.82</v>
      </c>
      <c r="F40" s="53">
        <v>26.5</v>
      </c>
      <c r="G40" s="53">
        <f t="shared" si="6"/>
        <v>26.5</v>
      </c>
      <c r="H40" s="53">
        <f t="shared" si="5"/>
        <v>-6.3100000000000023</v>
      </c>
    </row>
    <row r="41" spans="1:8" ht="13.5" customHeight="1" x14ac:dyDescent="0.25">
      <c r="A41" s="112" t="s">
        <v>140</v>
      </c>
      <c r="B41" s="111"/>
      <c r="C41" s="53"/>
      <c r="D41" s="53"/>
      <c r="E41" s="54">
        <f>E8+E31+E35</f>
        <v>7599.3</v>
      </c>
      <c r="F41" s="54">
        <f>F8+F31+F35</f>
        <v>7139.2199999999993</v>
      </c>
      <c r="G41" s="54">
        <f>G8+G31+G35</f>
        <v>8408.735999999999</v>
      </c>
      <c r="H41" s="53"/>
    </row>
    <row r="42" spans="1:8" ht="13.5" customHeight="1" x14ac:dyDescent="0.25">
      <c r="A42" s="118" t="s">
        <v>141</v>
      </c>
      <c r="B42" s="119"/>
      <c r="C42" s="53"/>
      <c r="D42" s="53"/>
      <c r="E42" s="53"/>
      <c r="F42" s="53"/>
      <c r="G42" s="69"/>
      <c r="H42" s="53"/>
    </row>
    <row r="43" spans="1:8" ht="22.5" customHeight="1" x14ac:dyDescent="0.25">
      <c r="A43" s="139" t="s">
        <v>110</v>
      </c>
      <c r="B43" s="140"/>
      <c r="C43" s="54"/>
      <c r="D43" s="54">
        <v>-1.73</v>
      </c>
      <c r="E43" s="54">
        <v>0</v>
      </c>
      <c r="F43" s="54">
        <v>0.16</v>
      </c>
      <c r="G43" s="77">
        <v>0.16</v>
      </c>
      <c r="H43" s="54">
        <f>D43+F43</f>
        <v>-1.57</v>
      </c>
    </row>
    <row r="44" spans="1:8" ht="15" customHeight="1" x14ac:dyDescent="0.25">
      <c r="A44" s="115" t="s">
        <v>85</v>
      </c>
      <c r="B44" s="116"/>
      <c r="C44" s="53"/>
      <c r="D44" s="53" t="s">
        <v>106</v>
      </c>
      <c r="E44" s="53">
        <v>0</v>
      </c>
      <c r="F44" s="53">
        <v>0</v>
      </c>
      <c r="G44" s="72">
        <v>0</v>
      </c>
      <c r="H44" s="53">
        <v>0</v>
      </c>
    </row>
    <row r="45" spans="1:8" ht="20.25" customHeight="1" x14ac:dyDescent="0.25">
      <c r="A45" s="131" t="s">
        <v>116</v>
      </c>
      <c r="B45" s="132"/>
      <c r="C45" s="54" t="s">
        <v>143</v>
      </c>
      <c r="D45" s="54">
        <v>89.98</v>
      </c>
      <c r="E45" s="54">
        <v>30</v>
      </c>
      <c r="F45" s="54">
        <v>30</v>
      </c>
      <c r="G45" s="54">
        <v>5.0999999999999996</v>
      </c>
      <c r="H45" s="54">
        <f t="shared" ref="H45:H46" si="7">F45-E45+D45+F45-G45</f>
        <v>114.88000000000001</v>
      </c>
    </row>
    <row r="46" spans="1:8" ht="13.5" customHeight="1" x14ac:dyDescent="0.25">
      <c r="A46" s="115" t="s">
        <v>85</v>
      </c>
      <c r="B46" s="116"/>
      <c r="C46" s="53"/>
      <c r="D46" s="53">
        <v>0</v>
      </c>
      <c r="E46" s="53">
        <v>5.0999999999999996</v>
      </c>
      <c r="F46" s="53">
        <v>5.0999999999999996</v>
      </c>
      <c r="G46" s="53">
        <v>5.0999999999999996</v>
      </c>
      <c r="H46" s="53">
        <f t="shared" si="7"/>
        <v>0</v>
      </c>
    </row>
    <row r="47" spans="1:8" ht="15.75" customHeight="1" x14ac:dyDescent="0.25">
      <c r="A47" s="131" t="s">
        <v>140</v>
      </c>
      <c r="B47" s="132"/>
      <c r="C47" s="54"/>
      <c r="D47" s="54"/>
      <c r="E47" s="54">
        <f>E41+E45</f>
        <v>7629.3</v>
      </c>
      <c r="F47" s="54">
        <f>F41+F43+F45</f>
        <v>7169.3799999999992</v>
      </c>
      <c r="G47" s="54">
        <f>G41+G43+G45</f>
        <v>8413.9959999999992</v>
      </c>
      <c r="H47" s="54"/>
    </row>
    <row r="48" spans="1:8" ht="22.5" customHeight="1" x14ac:dyDescent="0.25">
      <c r="A48" s="76" t="s">
        <v>114</v>
      </c>
      <c r="B48" s="76"/>
      <c r="C48" s="53"/>
      <c r="D48" s="53">
        <f>D4</f>
        <v>979.74</v>
      </c>
      <c r="E48" s="53"/>
      <c r="F48" s="53"/>
      <c r="G48" s="53"/>
      <c r="H48" s="53">
        <f>F47-E47+D48+F47-G47</f>
        <v>-724.79600000000119</v>
      </c>
    </row>
    <row r="49" spans="1:8" ht="18" customHeight="1" x14ac:dyDescent="0.25">
      <c r="A49" s="139" t="s">
        <v>142</v>
      </c>
      <c r="B49" s="140"/>
      <c r="C49" s="54"/>
      <c r="D49" s="53"/>
      <c r="E49" s="53"/>
      <c r="F49" s="53"/>
      <c r="G49" s="53"/>
      <c r="H49" s="54">
        <f>H50+H51</f>
        <v>-724.79600000000073</v>
      </c>
    </row>
    <row r="50" spans="1:8" ht="18" customHeight="1" x14ac:dyDescent="0.25">
      <c r="A50" s="76" t="s">
        <v>112</v>
      </c>
      <c r="B50" s="76"/>
      <c r="C50" s="53"/>
      <c r="D50" s="53"/>
      <c r="E50" s="53"/>
      <c r="F50" s="53"/>
      <c r="G50" s="53"/>
      <c r="H50" s="53">
        <f>H32+H45</f>
        <v>1352.8600000000006</v>
      </c>
    </row>
    <row r="51" spans="1:8" ht="18" customHeight="1" x14ac:dyDescent="0.25">
      <c r="A51" s="76" t="s">
        <v>113</v>
      </c>
      <c r="B51" s="76"/>
      <c r="C51" s="53"/>
      <c r="D51" s="53"/>
      <c r="E51" s="53"/>
      <c r="F51" s="53"/>
      <c r="G51" s="53"/>
      <c r="H51" s="53">
        <f>H8+H33+H35+H43</f>
        <v>-2077.6560000000013</v>
      </c>
    </row>
    <row r="52" spans="1:8" ht="14.25" customHeight="1" x14ac:dyDescent="0.25">
      <c r="A52" s="104" t="s">
        <v>177</v>
      </c>
      <c r="B52" s="105"/>
      <c r="C52" s="105"/>
      <c r="D52" s="105"/>
      <c r="E52" s="105"/>
      <c r="F52" s="105"/>
      <c r="G52" s="105"/>
      <c r="H52" s="105"/>
    </row>
    <row r="53" spans="1:8" ht="37.5" customHeight="1" x14ac:dyDescent="0.25">
      <c r="A53" s="106"/>
      <c r="B53" s="106"/>
      <c r="C53" s="106"/>
      <c r="D53" s="106"/>
      <c r="E53" s="106"/>
      <c r="F53" s="106"/>
      <c r="G53" s="106"/>
      <c r="H53" s="106"/>
    </row>
    <row r="54" spans="1:8" ht="14.25" customHeight="1" x14ac:dyDescent="0.25"/>
    <row r="55" spans="1:8" x14ac:dyDescent="0.25">
      <c r="A55" s="19" t="s">
        <v>144</v>
      </c>
      <c r="D55" s="21"/>
      <c r="E55" s="21"/>
      <c r="F55" s="21"/>
      <c r="G55" s="21"/>
    </row>
    <row r="56" spans="1:8" x14ac:dyDescent="0.25">
      <c r="A56" s="133" t="s">
        <v>56</v>
      </c>
      <c r="B56" s="134"/>
      <c r="C56" s="134"/>
      <c r="D56" s="108"/>
      <c r="E56" s="32" t="s">
        <v>57</v>
      </c>
      <c r="F56" s="32" t="s">
        <v>58</v>
      </c>
      <c r="G56" s="32" t="s">
        <v>109</v>
      </c>
      <c r="H56" s="6" t="s">
        <v>115</v>
      </c>
    </row>
    <row r="57" spans="1:8" ht="14.25" customHeight="1" x14ac:dyDescent="0.25">
      <c r="A57" s="101" t="s">
        <v>145</v>
      </c>
      <c r="B57" s="102"/>
      <c r="C57" s="102"/>
      <c r="D57" s="103"/>
      <c r="E57" s="33">
        <v>43556</v>
      </c>
      <c r="F57" s="32" t="s">
        <v>125</v>
      </c>
      <c r="G57" s="34">
        <v>6.1</v>
      </c>
      <c r="H57" s="6" t="s">
        <v>126</v>
      </c>
    </row>
    <row r="58" spans="1:8" x14ac:dyDescent="0.25">
      <c r="A58" s="101" t="s">
        <v>146</v>
      </c>
      <c r="B58" s="102"/>
      <c r="C58" s="102"/>
      <c r="D58" s="103"/>
      <c r="E58" s="33">
        <v>43586</v>
      </c>
      <c r="F58" s="32" t="s">
        <v>125</v>
      </c>
      <c r="G58" s="34">
        <v>55.81</v>
      </c>
      <c r="H58" s="6" t="s">
        <v>147</v>
      </c>
    </row>
    <row r="59" spans="1:8" x14ac:dyDescent="0.25">
      <c r="A59" s="101" t="s">
        <v>148</v>
      </c>
      <c r="B59" s="102"/>
      <c r="C59" s="102"/>
      <c r="D59" s="103"/>
      <c r="E59" s="33">
        <v>43678</v>
      </c>
      <c r="F59" s="32" t="s">
        <v>149</v>
      </c>
      <c r="G59" s="34">
        <v>1556.61</v>
      </c>
      <c r="H59" s="6" t="s">
        <v>150</v>
      </c>
    </row>
    <row r="60" spans="1:8" x14ac:dyDescent="0.25">
      <c r="A60" s="101" t="s">
        <v>151</v>
      </c>
      <c r="B60" s="102"/>
      <c r="C60" s="102"/>
      <c r="D60" s="103"/>
      <c r="E60" s="33">
        <v>43678</v>
      </c>
      <c r="F60" s="32" t="s">
        <v>152</v>
      </c>
      <c r="G60" s="34">
        <v>114.59</v>
      </c>
      <c r="H60" s="6" t="s">
        <v>153</v>
      </c>
    </row>
    <row r="61" spans="1:8" x14ac:dyDescent="0.25">
      <c r="A61" s="101" t="s">
        <v>154</v>
      </c>
      <c r="B61" s="102"/>
      <c r="C61" s="102"/>
      <c r="D61" s="103"/>
      <c r="E61" s="33">
        <v>43678</v>
      </c>
      <c r="F61" s="32" t="s">
        <v>155</v>
      </c>
      <c r="G61" s="34">
        <v>783.37</v>
      </c>
      <c r="H61" s="6" t="s">
        <v>150</v>
      </c>
    </row>
    <row r="62" spans="1:8" x14ac:dyDescent="0.25">
      <c r="A62" s="101" t="s">
        <v>156</v>
      </c>
      <c r="B62" s="102"/>
      <c r="C62" s="102"/>
      <c r="D62" s="103"/>
      <c r="E62" s="33">
        <v>43678</v>
      </c>
      <c r="F62" s="32" t="s">
        <v>125</v>
      </c>
      <c r="G62" s="34">
        <v>12</v>
      </c>
      <c r="H62" s="6" t="s">
        <v>157</v>
      </c>
    </row>
    <row r="63" spans="1:8" x14ac:dyDescent="0.25">
      <c r="A63" s="101" t="s">
        <v>158</v>
      </c>
      <c r="B63" s="102"/>
      <c r="C63" s="102"/>
      <c r="D63" s="103"/>
      <c r="E63" s="33">
        <v>43739</v>
      </c>
      <c r="F63" s="33" t="s">
        <v>122</v>
      </c>
      <c r="G63" s="34">
        <v>61.1</v>
      </c>
      <c r="H63" s="6" t="s">
        <v>159</v>
      </c>
    </row>
    <row r="64" spans="1:8" x14ac:dyDescent="0.25">
      <c r="A64" s="101" t="s">
        <v>160</v>
      </c>
      <c r="B64" s="102"/>
      <c r="C64" s="102"/>
      <c r="D64" s="103"/>
      <c r="E64" s="33">
        <v>43739</v>
      </c>
      <c r="F64" s="32" t="s">
        <v>122</v>
      </c>
      <c r="G64" s="34">
        <v>4.4000000000000004</v>
      </c>
      <c r="H64" s="6" t="s">
        <v>157</v>
      </c>
    </row>
    <row r="65" spans="1:8" ht="14.25" customHeight="1" x14ac:dyDescent="0.25">
      <c r="A65" s="101" t="s">
        <v>161</v>
      </c>
      <c r="B65" s="102"/>
      <c r="C65" s="102"/>
      <c r="D65" s="103"/>
      <c r="E65" s="33">
        <v>43739</v>
      </c>
      <c r="F65" s="32" t="s">
        <v>162</v>
      </c>
      <c r="G65" s="34">
        <v>0.64</v>
      </c>
      <c r="H65" s="6" t="s">
        <v>147</v>
      </c>
    </row>
    <row r="66" spans="1:8" ht="14.25" customHeight="1" x14ac:dyDescent="0.25">
      <c r="A66" s="101" t="s">
        <v>163</v>
      </c>
      <c r="B66" s="102"/>
      <c r="C66" s="102"/>
      <c r="D66" s="103"/>
      <c r="E66" s="33">
        <v>43739</v>
      </c>
      <c r="F66" s="32" t="s">
        <v>164</v>
      </c>
      <c r="G66" s="34">
        <v>8.9</v>
      </c>
      <c r="H66" s="6" t="s">
        <v>147</v>
      </c>
    </row>
    <row r="67" spans="1:8" ht="14.25" customHeight="1" x14ac:dyDescent="0.25">
      <c r="A67" s="101" t="s">
        <v>165</v>
      </c>
      <c r="B67" s="102"/>
      <c r="C67" s="102"/>
      <c r="D67" s="103"/>
      <c r="E67" s="33">
        <v>43770</v>
      </c>
      <c r="F67" s="32" t="s">
        <v>166</v>
      </c>
      <c r="G67" s="34">
        <v>134.22999999999999</v>
      </c>
      <c r="H67" s="6" t="s">
        <v>167</v>
      </c>
    </row>
    <row r="68" spans="1:8" ht="14.25" customHeight="1" x14ac:dyDescent="0.25">
      <c r="A68" s="101" t="s">
        <v>168</v>
      </c>
      <c r="B68" s="102"/>
      <c r="C68" s="102"/>
      <c r="D68" s="103"/>
      <c r="E68" s="33">
        <v>43800</v>
      </c>
      <c r="F68" s="32" t="s">
        <v>122</v>
      </c>
      <c r="G68" s="34">
        <v>60.2</v>
      </c>
      <c r="H68" s="6" t="s">
        <v>169</v>
      </c>
    </row>
    <row r="69" spans="1:8" x14ac:dyDescent="0.25">
      <c r="A69" s="101" t="s">
        <v>170</v>
      </c>
      <c r="B69" s="102"/>
      <c r="C69" s="102"/>
      <c r="D69" s="103"/>
      <c r="E69" s="33" t="s">
        <v>123</v>
      </c>
      <c r="F69" s="32" t="s">
        <v>124</v>
      </c>
      <c r="G69" s="34">
        <v>90</v>
      </c>
      <c r="H69" s="6" t="s">
        <v>117</v>
      </c>
    </row>
    <row r="70" spans="1:8" s="4" customFormat="1" x14ac:dyDescent="0.25">
      <c r="A70" s="137" t="s">
        <v>171</v>
      </c>
      <c r="B70" s="138"/>
      <c r="C70" s="138"/>
      <c r="D70" s="123"/>
      <c r="E70" s="78"/>
      <c r="F70" s="79"/>
      <c r="G70" s="80">
        <f>SUM(G57:G69)</f>
        <v>2887.95</v>
      </c>
      <c r="H70" s="81"/>
    </row>
    <row r="71" spans="1:8" x14ac:dyDescent="0.25">
      <c r="A71" s="40"/>
      <c r="B71" s="41"/>
      <c r="C71" s="41"/>
      <c r="D71" s="41"/>
      <c r="E71" s="51"/>
      <c r="F71" s="42"/>
      <c r="G71" s="52"/>
      <c r="H71" s="10"/>
    </row>
    <row r="72" spans="1:8" x14ac:dyDescent="0.25">
      <c r="A72" s="19" t="s">
        <v>47</v>
      </c>
      <c r="D72" s="21"/>
      <c r="E72" s="21"/>
      <c r="F72" s="21"/>
      <c r="G72" s="21"/>
    </row>
    <row r="73" spans="1:8" x14ac:dyDescent="0.25">
      <c r="A73" s="19" t="s">
        <v>48</v>
      </c>
      <c r="D73" s="21"/>
      <c r="E73" s="21"/>
      <c r="F73" s="21"/>
      <c r="G73" s="21"/>
    </row>
    <row r="74" spans="1:8" ht="44.25" customHeight="1" x14ac:dyDescent="0.25">
      <c r="A74" s="133" t="s">
        <v>59</v>
      </c>
      <c r="B74" s="134"/>
      <c r="C74" s="134"/>
      <c r="D74" s="134"/>
      <c r="E74" s="108"/>
      <c r="F74" s="36" t="s">
        <v>58</v>
      </c>
      <c r="G74" s="35" t="s">
        <v>172</v>
      </c>
    </row>
    <row r="75" spans="1:8" x14ac:dyDescent="0.25">
      <c r="A75" s="101" t="s">
        <v>60</v>
      </c>
      <c r="B75" s="102"/>
      <c r="C75" s="102"/>
      <c r="D75" s="102"/>
      <c r="E75" s="103"/>
      <c r="F75" s="32">
        <v>2</v>
      </c>
      <c r="G75" s="82">
        <v>1114.4100000000001</v>
      </c>
    </row>
    <row r="76" spans="1:8" x14ac:dyDescent="0.25">
      <c r="A76" s="40"/>
      <c r="B76" s="41"/>
      <c r="C76" s="41"/>
      <c r="D76" s="41"/>
      <c r="E76" s="41"/>
      <c r="F76" s="42"/>
      <c r="G76" s="42"/>
    </row>
    <row r="77" spans="1:8" x14ac:dyDescent="0.25">
      <c r="A77" s="40"/>
      <c r="B77" s="41"/>
      <c r="C77" s="41"/>
      <c r="D77" s="41"/>
      <c r="E77" s="41"/>
      <c r="F77" s="42"/>
      <c r="G77" s="42"/>
      <c r="H77" s="10"/>
    </row>
    <row r="78" spans="1:8" x14ac:dyDescent="0.25">
      <c r="A78" s="135" t="s">
        <v>173</v>
      </c>
      <c r="B78" s="136"/>
      <c r="C78" s="136"/>
      <c r="D78" s="136"/>
      <c r="E78" s="136"/>
      <c r="F78" s="136"/>
      <c r="G78" s="136"/>
    </row>
    <row r="79" spans="1:8" x14ac:dyDescent="0.25">
      <c r="A79" s="130" t="s">
        <v>178</v>
      </c>
      <c r="B79" s="130"/>
      <c r="C79" s="130"/>
      <c r="D79" s="130"/>
      <c r="E79" s="130"/>
      <c r="F79" s="130"/>
      <c r="G79" s="130"/>
    </row>
    <row r="80" spans="1:8" x14ac:dyDescent="0.25">
      <c r="A80" s="130"/>
      <c r="B80" s="130"/>
      <c r="C80" s="130"/>
      <c r="D80" s="130"/>
      <c r="E80" s="130"/>
      <c r="F80" s="130"/>
      <c r="G80" s="130"/>
    </row>
    <row r="81" spans="1:7" x14ac:dyDescent="0.25">
      <c r="A81" s="130"/>
      <c r="B81" s="130"/>
      <c r="C81" s="130"/>
      <c r="D81" s="130"/>
      <c r="E81" s="130"/>
      <c r="F81" s="130"/>
      <c r="G81" s="130"/>
    </row>
    <row r="82" spans="1:7" x14ac:dyDescent="0.25">
      <c r="A82" s="130"/>
      <c r="B82" s="130"/>
      <c r="C82" s="130"/>
      <c r="D82" s="130"/>
      <c r="E82" s="130"/>
      <c r="F82" s="130"/>
      <c r="G82" s="130"/>
    </row>
    <row r="83" spans="1:7" ht="30" customHeight="1" x14ac:dyDescent="0.25">
      <c r="A83" s="50"/>
      <c r="B83" s="50"/>
      <c r="C83" s="50"/>
      <c r="D83" s="50"/>
      <c r="E83" s="50"/>
      <c r="F83" s="50"/>
      <c r="G83" s="50"/>
    </row>
    <row r="84" spans="1:7" s="4" customFormat="1" x14ac:dyDescent="0.25">
      <c r="A84" s="19" t="s">
        <v>73</v>
      </c>
      <c r="B84" s="83"/>
      <c r="C84" s="84"/>
    </row>
    <row r="85" spans="1:7" s="4" customFormat="1" x14ac:dyDescent="0.25">
      <c r="A85" s="19" t="s">
        <v>74</v>
      </c>
      <c r="B85" s="83"/>
      <c r="C85" s="84"/>
      <c r="E85" s="19" t="s">
        <v>174</v>
      </c>
    </row>
    <row r="86" spans="1:7" s="4" customFormat="1" x14ac:dyDescent="0.25">
      <c r="A86" s="19" t="s">
        <v>75</v>
      </c>
      <c r="B86" s="83"/>
      <c r="C86" s="84"/>
    </row>
    <row r="87" spans="1:7" ht="40.5" customHeight="1" x14ac:dyDescent="0.25">
      <c r="A87" s="21"/>
      <c r="B87" s="43"/>
    </row>
    <row r="88" spans="1:7" x14ac:dyDescent="0.25">
      <c r="A88" s="17" t="s">
        <v>175</v>
      </c>
    </row>
    <row r="89" spans="1:7" x14ac:dyDescent="0.25">
      <c r="A89" s="17" t="s">
        <v>76</v>
      </c>
    </row>
    <row r="90" spans="1:7" x14ac:dyDescent="0.25">
      <c r="A90" s="17" t="s">
        <v>176</v>
      </c>
    </row>
    <row r="91" spans="1:7" x14ac:dyDescent="0.25">
      <c r="A91" s="17" t="s">
        <v>77</v>
      </c>
    </row>
    <row r="92" spans="1:7" x14ac:dyDescent="0.25">
      <c r="A92" s="17"/>
    </row>
  </sheetData>
  <mergeCells count="55">
    <mergeCell ref="A69:D69"/>
    <mergeCell ref="A70:D70"/>
    <mergeCell ref="A61:D61"/>
    <mergeCell ref="A49:B49"/>
    <mergeCell ref="A14:B14"/>
    <mergeCell ref="A15:B15"/>
    <mergeCell ref="A17:B17"/>
    <mergeCell ref="A18:B18"/>
    <mergeCell ref="A20:B20"/>
    <mergeCell ref="A21:B21"/>
    <mergeCell ref="A23:B23"/>
    <mergeCell ref="A29:B29"/>
    <mergeCell ref="A26:B26"/>
    <mergeCell ref="A27:B27"/>
    <mergeCell ref="A43:B43"/>
    <mergeCell ref="A60:D60"/>
    <mergeCell ref="A79:G82"/>
    <mergeCell ref="A45:B45"/>
    <mergeCell ref="A46:B46"/>
    <mergeCell ref="A57:D57"/>
    <mergeCell ref="A56:D56"/>
    <mergeCell ref="A58:D58"/>
    <mergeCell ref="A59:D59"/>
    <mergeCell ref="A67:D67"/>
    <mergeCell ref="A47:B47"/>
    <mergeCell ref="A74:E74"/>
    <mergeCell ref="A75:E75"/>
    <mergeCell ref="A63:D63"/>
    <mergeCell ref="A64:D64"/>
    <mergeCell ref="A62:D62"/>
    <mergeCell ref="A78:G78"/>
    <mergeCell ref="A68:D68"/>
    <mergeCell ref="A3:B3"/>
    <mergeCell ref="A8:B8"/>
    <mergeCell ref="A10:B10"/>
    <mergeCell ref="A11:H11"/>
    <mergeCell ref="A12:B12"/>
    <mergeCell ref="A4:B4"/>
    <mergeCell ref="A7:H7"/>
    <mergeCell ref="A65:D65"/>
    <mergeCell ref="A66:D66"/>
    <mergeCell ref="A52:H53"/>
    <mergeCell ref="A30:B30"/>
    <mergeCell ref="A34:B34"/>
    <mergeCell ref="A36:B36"/>
    <mergeCell ref="A40:B40"/>
    <mergeCell ref="A41:B41"/>
    <mergeCell ref="A31:B31"/>
    <mergeCell ref="A44:B44"/>
    <mergeCell ref="A33:B33"/>
    <mergeCell ref="A42:B42"/>
    <mergeCell ref="A35:B35"/>
    <mergeCell ref="A37:B37"/>
    <mergeCell ref="A38:B38"/>
    <mergeCell ref="A39:B39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2020-03-16T00:42:32Z</cp:lastPrinted>
  <dcterms:created xsi:type="dcterms:W3CDTF">2013-02-18T04:38:06Z</dcterms:created>
  <dcterms:modified xsi:type="dcterms:W3CDTF">2020-03-19T22:51:57Z</dcterms:modified>
</cp:coreProperties>
</file>