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50" i="8"/>
  <c r="H51"/>
  <c r="H41"/>
  <c r="H40"/>
  <c r="H39"/>
  <c r="H38"/>
  <c r="H36"/>
  <c r="F36"/>
  <c r="E36"/>
  <c r="G29"/>
  <c r="G26"/>
  <c r="G25"/>
  <c r="G22"/>
  <c r="G19"/>
  <c r="G16"/>
  <c r="G13"/>
  <c r="G10"/>
  <c r="G9"/>
  <c r="D14"/>
  <c r="G32"/>
  <c r="G42"/>
  <c r="F8"/>
  <c r="F42"/>
  <c r="E42"/>
  <c r="H45"/>
  <c r="G47"/>
  <c r="F47"/>
  <c r="E8"/>
  <c r="E47"/>
  <c r="H8"/>
  <c r="H32"/>
  <c r="H49"/>
  <c r="G62"/>
  <c r="H48"/>
  <c r="F10"/>
  <c r="F9"/>
  <c r="E10"/>
  <c r="E9"/>
  <c r="F26"/>
  <c r="E26"/>
  <c r="E23"/>
  <c r="E20"/>
  <c r="E17"/>
  <c r="F13"/>
  <c r="E14"/>
  <c r="E13"/>
  <c r="F29"/>
  <c r="E29"/>
  <c r="H34"/>
  <c r="E33"/>
  <c r="F33"/>
  <c r="H33"/>
  <c r="H30"/>
  <c r="H29"/>
  <c r="H28"/>
  <c r="H27"/>
  <c r="H26"/>
  <c r="E25"/>
  <c r="F25"/>
  <c r="H25"/>
  <c r="H24"/>
  <c r="H23"/>
  <c r="E22"/>
  <c r="F22"/>
  <c r="H22"/>
  <c r="H21"/>
  <c r="H20"/>
  <c r="E19"/>
  <c r="F19"/>
  <c r="H19"/>
  <c r="H18"/>
  <c r="H17"/>
  <c r="E16"/>
  <c r="F16"/>
  <c r="H16"/>
  <c r="H15"/>
  <c r="H14"/>
  <c r="H13"/>
  <c r="H12"/>
  <c r="H10"/>
  <c r="H9"/>
</calcChain>
</file>

<file path=xl/sharedStrings.xml><?xml version="1.0" encoding="utf-8"?>
<sst xmlns="http://schemas.openxmlformats.org/spreadsheetml/2006/main" count="183" uniqueCount="160">
  <si>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</si>
  <si>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</si>
  <si>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</si>
  <si>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</si>
  <si>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</si>
  <si>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</si>
  <si>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</si>
  <si>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</si>
  <si>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</si>
  <si>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</si>
  <si>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</si>
  <si>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</si>
  <si>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</si>
  <si>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</si>
  <si>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</si>
  <si>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</si>
  <si>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</si>
  <si>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</si>
  <si>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</si>
  <si>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</si>
  <si>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</si>
  <si>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</si>
  <si>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</si>
  <si>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</si>
  <si>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</si>
  <si>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</si>
  <si>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</si>
  <si>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</si>
  <si>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</si>
  <si>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</si>
  <si>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</si>
  <si>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</si>
  <si>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</si>
  <si>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</si>
  <si>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</si>
  <si>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</si>
  <si>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</si>
  <si>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</si>
  <si>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</si>
  <si>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</si>
  <si>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</si>
  <si>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</si>
  <si>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</si>
  <si>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</si>
  <si>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</si>
  <si>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</si>
  <si>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</si>
  <si>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</si>
  <si>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</si>
  <si>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</si>
  <si>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</si>
  <si>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</si>
  <si>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</si>
  <si>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</si>
  <si>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</si>
  <si>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</si>
  <si>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</si>
  <si>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</si>
  <si>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</si>
  <si>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</si>
  <si>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</si>
  <si>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</si>
  <si>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</si>
  <si>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</si>
  <si>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</si>
  <si>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</si>
  <si>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</si>
  <si>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</si>
  <si>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</si>
  <si>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</si>
  <si>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</si>
  <si>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</si>
  <si>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</si>
  <si>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</si>
  <si>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</si>
  <si>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</si>
  <si>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</si>
  <si>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</si>
  <si>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</si>
  <si>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</si>
  <si>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</si>
  <si>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</si>
  <si>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</si>
  <si>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</si>
  <si>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</si>
  <si>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</si>
  <si>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</si>
  <si>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</si>
  <si>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</si>
  <si>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</si>
  <si>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</si>
  <si>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</si>
  <si>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</si>
  <si>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</si>
  <si>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</si>
  <si>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</si>
  <si>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</si>
  <si>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</si>
  <si>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1 подъезд</t>
  </si>
  <si>
    <t>1 лифт</t>
  </si>
  <si>
    <t>1 м/ провод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</si>
  <si>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января 2008 года</t>
    </r>
  </si>
  <si>
    <t>техническое обслуживание лифтов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</si>
  <si>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</si>
  <si>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</si>
  <si>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</si>
  <si>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</si>
  <si>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</si>
  <si>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</si>
  <si>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</si>
  <si>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</si>
  <si>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</si>
  <si>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</si>
  <si>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</si>
  <si>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</si>
  <si>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</si>
  <si>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</si>
  <si>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</si>
  <si>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</si>
  <si>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uklr2006@mail.ru</t>
  </si>
  <si>
    <t>№ 31/1 по ул. Шепеткова</t>
  </si>
  <si>
    <t>9 этажей</t>
  </si>
  <si>
    <t>обязательное страхование лифта</t>
  </si>
  <si>
    <t>Шепеткова 31/1</t>
  </si>
  <si>
    <t>ул.Тунгусская,8</t>
  </si>
  <si>
    <t>количество проживающих</t>
  </si>
  <si>
    <t>итого по дому:</t>
  </si>
  <si>
    <t>прочие работы и услуги</t>
  </si>
  <si>
    <t>1.1 Услуги по управлению</t>
  </si>
  <si>
    <t>В отчете отражен тариф, по которому производятся начисления с мая 2014 года.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</si>
  <si>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</si>
  <si>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</si>
  <si>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</si>
  <si>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</si>
  <si>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</si>
  <si>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сумма, т.р.</t>
  </si>
  <si>
    <t>исполнитель</t>
  </si>
  <si>
    <t>Ресо-Гарантия</t>
  </si>
  <si>
    <t>1.Ростелеком</t>
  </si>
  <si>
    <t>360 р в мес</t>
  </si>
  <si>
    <t>всего: 967,8 кв.м</t>
  </si>
  <si>
    <t>140 чел.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</si>
  <si>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</si>
  <si>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</si>
  <si>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</si>
  <si>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</si>
  <si>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</si>
  <si>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</si>
  <si>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</si>
  <si>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</si>
  <si>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</si>
  <si>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</si>
  <si>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</si>
  <si>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ремонт окон-замена стеклопакетов, фурнитуры</t>
  </si>
  <si>
    <t>9 шт</t>
  </si>
  <si>
    <t>СтройЕвроКомп</t>
  </si>
  <si>
    <t>3. Перечень работ, выполненных по статье " текущий ремонт"  в 2017 году.</t>
  </si>
  <si>
    <t xml:space="preserve">План по статье "Текущий ремонт" на 2018 год         </t>
  </si>
  <si>
    <t>Предложение Управляющей компании- ремонт системы электроснабжения. Собственникам необходимо представить  протокол общего собрания  о выполнении указанных работ, либо принять собственное решение  для формирования  перспективного плана текущего ремонта общедомового имущества.</t>
  </si>
  <si>
    <r>
      <t>ИСХ_</t>
    </r>
    <r>
      <rPr>
        <b/>
        <u/>
        <sz val="9"/>
        <color theme="1"/>
        <rFont val="Calibri"/>
        <family val="2"/>
        <charset val="204"/>
        <scheme val="minor"/>
      </rPr>
      <t xml:space="preserve"> № 448/03 от 05.03.2018 г.     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</si>
</sst>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9" fillId="0" borderId="8" xfId="0" applyFont="1" applyBorder="1" applyAlignment="1"/>
    <xf numFmtId="0" fontId="9" fillId="0" borderId="2" xfId="0" applyFont="1" applyBorder="1" applyAlignment="1">
      <alignment horizontal="center"/>
    </xf>
    <xf numFmtId="0" fontId="0" fillId="0" borderId="1" xfId="0" applyBorder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Border="1" applyAlignment="1"/>
    <xf numFmtId="0" fontId="0" fillId="0" borderId="0" xfId="0" applyFont="1" applyAlignment="1">
      <alignment wrapText="1"/>
    </xf>
    <xf numFmtId="0" fontId="3" fillId="0" borderId="0" xfId="0" applyFont="1" applyBorder="1" applyAlignment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1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6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0" fillId="0" borderId="8" xfId="0" applyBorder="1" applyAlignment="1"/>
    <xf numFmtId="0" fontId="0" fillId="0" borderId="7" xfId="0" applyBorder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2" xfId="0" applyFont="1" applyBorder="1" applyAlignment="1"/>
    <xf numFmtId="0" fontId="17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0" borderId="8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142</v>
      </c>
      <c r="C1" s="1"/>
    </row>
    <row r="2" spans="1:4" ht="15" customHeight="1">
      <c r="A2" s="2" t="s">
        <v>54</v>
      </c>
      <c r="C2" s="4"/>
    </row>
    <row r="3" spans="1:4" ht="15.75">
      <c r="B3" s="4" t="s">
        <v>10</v>
      </c>
      <c r="C3" s="24" t="s">
        <v>120</v>
      </c>
    </row>
    <row r="4" spans="1:4" ht="14.25" customHeight="1">
      <c r="A4" s="22" t="s">
        <v>159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55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9</v>
      </c>
      <c r="C8" s="27" t="s">
        <v>52</v>
      </c>
      <c r="D8" s="14"/>
    </row>
    <row r="9" spans="1:4" s="3" customFormat="1" ht="12" customHeight="1">
      <c r="A9" s="12" t="s">
        <v>1</v>
      </c>
      <c r="B9" s="13" t="s">
        <v>11</v>
      </c>
      <c r="C9" s="91" t="s">
        <v>12</v>
      </c>
      <c r="D9" s="92"/>
    </row>
    <row r="10" spans="1:4" s="3" customFormat="1" ht="24" customHeight="1">
      <c r="A10" s="12" t="s">
        <v>2</v>
      </c>
      <c r="B10" s="15" t="s">
        <v>13</v>
      </c>
      <c r="C10" s="93" t="s">
        <v>92</v>
      </c>
      <c r="D10" s="94"/>
    </row>
    <row r="11" spans="1:4" s="3" customFormat="1" ht="15" customHeight="1">
      <c r="A11" s="12" t="s">
        <v>3</v>
      </c>
      <c r="B11" s="13" t="s">
        <v>14</v>
      </c>
      <c r="C11" s="91" t="s">
        <v>15</v>
      </c>
      <c r="D11" s="92"/>
    </row>
    <row r="12" spans="1:4" s="3" customFormat="1" ht="15" customHeight="1">
      <c r="A12" s="99">
        <v>5</v>
      </c>
      <c r="B12" s="99" t="s">
        <v>103</v>
      </c>
      <c r="C12" s="60" t="s">
        <v>104</v>
      </c>
      <c r="D12" s="61" t="s">
        <v>105</v>
      </c>
    </row>
    <row r="13" spans="1:4" s="3" customFormat="1" ht="15" customHeight="1">
      <c r="A13" s="99"/>
      <c r="B13" s="99"/>
      <c r="C13" s="60" t="s">
        <v>106</v>
      </c>
      <c r="D13" s="61" t="s">
        <v>107</v>
      </c>
    </row>
    <row r="14" spans="1:4" s="3" customFormat="1" ht="15" customHeight="1">
      <c r="A14" s="99"/>
      <c r="B14" s="99"/>
      <c r="C14" s="60" t="s">
        <v>108</v>
      </c>
      <c r="D14" s="61" t="s">
        <v>109</v>
      </c>
    </row>
    <row r="15" spans="1:4" s="3" customFormat="1" ht="15" customHeight="1">
      <c r="A15" s="99"/>
      <c r="B15" s="99"/>
      <c r="C15" s="60" t="s">
        <v>110</v>
      </c>
      <c r="D15" s="61" t="s">
        <v>111</v>
      </c>
    </row>
    <row r="16" spans="1:4" s="3" customFormat="1" ht="15" customHeight="1">
      <c r="A16" s="99"/>
      <c r="B16" s="99"/>
      <c r="C16" s="60" t="s">
        <v>112</v>
      </c>
      <c r="D16" s="61" t="s">
        <v>113</v>
      </c>
    </row>
    <row r="17" spans="1:5" s="3" customFormat="1" ht="15" customHeight="1">
      <c r="A17" s="99"/>
      <c r="B17" s="99"/>
      <c r="C17" s="60" t="s">
        <v>114</v>
      </c>
      <c r="D17" s="61" t="s">
        <v>115</v>
      </c>
    </row>
    <row r="18" spans="1:5" s="3" customFormat="1" ht="15" customHeight="1">
      <c r="A18" s="99"/>
      <c r="B18" s="99"/>
      <c r="C18" s="62" t="s">
        <v>116</v>
      </c>
      <c r="D18" s="61" t="s">
        <v>117</v>
      </c>
    </row>
    <row r="19" spans="1:5" s="3" customFormat="1" ht="14.25" customHeight="1">
      <c r="A19" s="12" t="s">
        <v>4</v>
      </c>
      <c r="B19" s="13" t="s">
        <v>16</v>
      </c>
      <c r="C19" s="95" t="s">
        <v>119</v>
      </c>
      <c r="D19" s="96"/>
    </row>
    <row r="20" spans="1:5" s="3" customFormat="1">
      <c r="A20" s="12" t="s">
        <v>5</v>
      </c>
      <c r="B20" s="13" t="s">
        <v>17</v>
      </c>
      <c r="C20" s="97" t="s">
        <v>59</v>
      </c>
      <c r="D20" s="98"/>
    </row>
    <row r="21" spans="1:5" s="3" customFormat="1" ht="16.5" customHeight="1">
      <c r="A21" s="12" t="s">
        <v>6</v>
      </c>
      <c r="B21" s="13" t="s">
        <v>18</v>
      </c>
      <c r="C21" s="93" t="s">
        <v>19</v>
      </c>
      <c r="D21" s="94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20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>
      <c r="A26" s="101" t="s">
        <v>26</v>
      </c>
      <c r="B26" s="102"/>
      <c r="C26" s="102"/>
      <c r="D26" s="103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94</v>
      </c>
      <c r="C28" s="6" t="s">
        <v>24</v>
      </c>
      <c r="D28" s="6" t="s">
        <v>25</v>
      </c>
    </row>
    <row r="29" spans="1:5">
      <c r="A29" s="20" t="s">
        <v>27</v>
      </c>
      <c r="B29" s="19"/>
      <c r="C29" s="19"/>
      <c r="D29" s="19"/>
    </row>
    <row r="30" spans="1:5" ht="12.75" customHeight="1">
      <c r="A30" s="7">
        <v>1</v>
      </c>
      <c r="B30" s="6" t="s">
        <v>95</v>
      </c>
      <c r="C30" s="6" t="s">
        <v>96</v>
      </c>
      <c r="D30" s="10" t="s">
        <v>97</v>
      </c>
      <c r="E30" t="s">
        <v>91</v>
      </c>
    </row>
    <row r="31" spans="1:5">
      <c r="A31" s="20" t="s">
        <v>43</v>
      </c>
      <c r="B31" s="19"/>
      <c r="C31" s="19"/>
      <c r="D31" s="19"/>
    </row>
    <row r="32" spans="1:5" ht="13.5" customHeight="1">
      <c r="A32" s="20" t="s">
        <v>44</v>
      </c>
      <c r="B32" s="19"/>
      <c r="C32" s="19"/>
      <c r="D32" s="19"/>
    </row>
    <row r="33" spans="1:4" ht="12" customHeight="1">
      <c r="A33" s="7">
        <v>1</v>
      </c>
      <c r="B33" s="6" t="s">
        <v>28</v>
      </c>
      <c r="C33" s="6" t="s">
        <v>124</v>
      </c>
      <c r="D33" s="10" t="s">
        <v>29</v>
      </c>
    </row>
    <row r="34" spans="1:4">
      <c r="A34" s="20" t="s">
        <v>30</v>
      </c>
      <c r="B34" s="19"/>
      <c r="C34" s="19"/>
      <c r="D34" s="19"/>
    </row>
    <row r="35" spans="1:4" ht="14.25" customHeight="1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>
      <c r="A36" s="20" t="s">
        <v>33</v>
      </c>
      <c r="B36" s="19"/>
      <c r="C36" s="19"/>
      <c r="D36" s="19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>
      <c r="A38" s="28"/>
      <c r="B38" s="11"/>
      <c r="C38" s="11"/>
      <c r="D38" s="11"/>
    </row>
    <row r="39" spans="1:4">
      <c r="A39" s="4" t="s">
        <v>53</v>
      </c>
      <c r="B39" s="19"/>
      <c r="C39" s="19"/>
      <c r="D39" s="19"/>
    </row>
    <row r="40" spans="1:4">
      <c r="A40" s="7">
        <v>1</v>
      </c>
      <c r="B40" s="6" t="s">
        <v>35</v>
      </c>
      <c r="C40" s="89">
        <v>1981</v>
      </c>
      <c r="D40" s="90"/>
    </row>
    <row r="41" spans="1:4">
      <c r="A41" s="7">
        <v>2</v>
      </c>
      <c r="B41" s="6" t="s">
        <v>37</v>
      </c>
      <c r="C41" s="89" t="s">
        <v>121</v>
      </c>
      <c r="D41" s="90"/>
    </row>
    <row r="42" spans="1:4" ht="15" customHeight="1">
      <c r="A42" s="7">
        <v>3</v>
      </c>
      <c r="B42" s="6" t="s">
        <v>38</v>
      </c>
      <c r="C42" s="89" t="s">
        <v>98</v>
      </c>
      <c r="D42" s="100"/>
    </row>
    <row r="43" spans="1:4">
      <c r="A43" s="7">
        <v>4</v>
      </c>
      <c r="B43" s="6" t="s">
        <v>36</v>
      </c>
      <c r="C43" s="89" t="s">
        <v>99</v>
      </c>
      <c r="D43" s="100"/>
    </row>
    <row r="44" spans="1:4">
      <c r="A44" s="7">
        <v>5</v>
      </c>
      <c r="B44" s="6" t="s">
        <v>39</v>
      </c>
      <c r="C44" s="89" t="s">
        <v>100</v>
      </c>
      <c r="D44" s="100"/>
    </row>
    <row r="45" spans="1:4">
      <c r="A45" s="7">
        <v>6</v>
      </c>
      <c r="B45" s="6" t="s">
        <v>40</v>
      </c>
      <c r="C45" s="89">
        <v>3246.8</v>
      </c>
      <c r="D45" s="90"/>
    </row>
    <row r="46" spans="1:4" ht="15" customHeight="1">
      <c r="A46" s="7">
        <v>7</v>
      </c>
      <c r="B46" s="6" t="s">
        <v>41</v>
      </c>
      <c r="C46" s="89" t="s">
        <v>60</v>
      </c>
      <c r="D46" s="90"/>
    </row>
    <row r="47" spans="1:4">
      <c r="A47" s="7">
        <v>8</v>
      </c>
      <c r="B47" s="6" t="s">
        <v>42</v>
      </c>
      <c r="C47" s="89" t="s">
        <v>140</v>
      </c>
      <c r="D47" s="90"/>
    </row>
    <row r="48" spans="1:4">
      <c r="A48" s="7">
        <v>9</v>
      </c>
      <c r="B48" s="6" t="s">
        <v>125</v>
      </c>
      <c r="C48" s="89" t="s">
        <v>141</v>
      </c>
      <c r="D48" s="90"/>
    </row>
    <row r="49" spans="1:4">
      <c r="A49" s="65"/>
      <c r="B49" s="6" t="s">
        <v>93</v>
      </c>
      <c r="C49" s="65" t="s">
        <v>101</v>
      </c>
      <c r="D49" s="65"/>
    </row>
    <row r="50" spans="1:4" ht="15" customHeight="1">
      <c r="A50" s="4"/>
    </row>
    <row r="51" spans="1:4">
      <c r="A51" s="4"/>
    </row>
    <row r="53" spans="1:4" ht="15" customHeight="1"/>
  </sheetData>
  <mergeCells count="18">
    <mergeCell ref="A12:A18"/>
    <mergeCell ref="B12:B18"/>
    <mergeCell ref="C45:D45"/>
    <mergeCell ref="C46:D46"/>
    <mergeCell ref="C47:D47"/>
    <mergeCell ref="C44:D44"/>
    <mergeCell ref="C21:D21"/>
    <mergeCell ref="A26:D26"/>
    <mergeCell ref="C40:D40"/>
    <mergeCell ref="C41:D41"/>
    <mergeCell ref="C42:D42"/>
    <mergeCell ref="C43:D43"/>
    <mergeCell ref="C48:D48"/>
    <mergeCell ref="C9:D9"/>
    <mergeCell ref="C10:D10"/>
    <mergeCell ref="C11:D11"/>
    <mergeCell ref="C19:D19"/>
    <mergeCell ref="C20:D20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7"/>
  <sheetViews>
    <sheetView topLeftCell="A39" workbookViewId="0">
      <selection activeCell="H73" sqref="H73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.140625" customWidth="1"/>
    <col min="8" max="8" width="10.28515625" customWidth="1"/>
  </cols>
  <sheetData>
    <row r="1" spans="1:9">
      <c r="A1" s="4" t="s">
        <v>133</v>
      </c>
      <c r="B1"/>
      <c r="C1" s="42"/>
      <c r="D1" s="42"/>
    </row>
    <row r="2" spans="1:9" ht="13.5" customHeight="1">
      <c r="A2" s="4" t="s">
        <v>143</v>
      </c>
      <c r="B2"/>
      <c r="C2" s="42"/>
      <c r="D2" s="42"/>
    </row>
    <row r="3" spans="1:9" ht="56.25" customHeight="1">
      <c r="A3" s="104" t="s">
        <v>66</v>
      </c>
      <c r="B3" s="105"/>
      <c r="C3" s="43" t="s">
        <v>134</v>
      </c>
      <c r="D3" s="32" t="s">
        <v>67</v>
      </c>
      <c r="E3" s="32" t="s">
        <v>68</v>
      </c>
      <c r="F3" s="32" t="s">
        <v>69</v>
      </c>
      <c r="G3" s="44" t="s">
        <v>70</v>
      </c>
      <c r="H3" s="32" t="s">
        <v>71</v>
      </c>
      <c r="I3" s="88"/>
    </row>
    <row r="4" spans="1:9" ht="26.25" customHeight="1">
      <c r="A4" s="108" t="s">
        <v>144</v>
      </c>
      <c r="B4" s="109"/>
      <c r="C4" s="43"/>
      <c r="D4" s="32">
        <v>-218.84</v>
      </c>
      <c r="E4" s="32"/>
      <c r="F4" s="32"/>
      <c r="G4" s="44"/>
      <c r="H4" s="32"/>
    </row>
    <row r="5" spans="1:9" ht="16.5" customHeight="1">
      <c r="A5" s="66" t="s">
        <v>131</v>
      </c>
      <c r="B5" s="67"/>
      <c r="C5" s="43"/>
      <c r="D5" s="32">
        <v>4.49</v>
      </c>
      <c r="E5" s="32"/>
      <c r="F5" s="32"/>
      <c r="G5" s="44"/>
      <c r="H5" s="32"/>
    </row>
    <row r="6" spans="1:9" ht="12" customHeight="1">
      <c r="A6" s="66" t="s">
        <v>132</v>
      </c>
      <c r="B6" s="67"/>
      <c r="C6" s="43"/>
      <c r="D6" s="32">
        <v>-223.33</v>
      </c>
      <c r="E6" s="32"/>
      <c r="F6" s="32"/>
      <c r="G6" s="44"/>
      <c r="H6" s="32"/>
    </row>
    <row r="7" spans="1:9" ht="15" customHeight="1">
      <c r="A7" s="110" t="s">
        <v>145</v>
      </c>
      <c r="B7" s="111"/>
      <c r="C7" s="111"/>
      <c r="D7" s="111"/>
      <c r="E7" s="111"/>
      <c r="F7" s="111"/>
      <c r="G7" s="111"/>
      <c r="H7" s="112"/>
    </row>
    <row r="8" spans="1:9" ht="17.25" customHeight="1">
      <c r="A8" s="104" t="s">
        <v>72</v>
      </c>
      <c r="B8" s="124"/>
      <c r="C8" s="36">
        <v>20.420000000000002</v>
      </c>
      <c r="D8" s="33">
        <v>-141.09</v>
      </c>
      <c r="E8" s="33">
        <f>E12+E15+E18+E21+E24+E27</f>
        <v>751.07</v>
      </c>
      <c r="F8" s="33">
        <f>F12+F15+F18+F21+F24+F27</f>
        <v>731.61999999999989</v>
      </c>
      <c r="G8" s="33">
        <v>731.62</v>
      </c>
      <c r="H8" s="7">
        <f>F8-E8+D8</f>
        <v>-160.54000000000016</v>
      </c>
    </row>
    <row r="9" spans="1:9">
      <c r="A9" s="45" t="s">
        <v>73</v>
      </c>
      <c r="B9" s="46"/>
      <c r="C9" s="7">
        <v>18.38</v>
      </c>
      <c r="D9" s="7">
        <v>-126.96</v>
      </c>
      <c r="E9" s="79">
        <f>E8-E10</f>
        <v>675.96300000000008</v>
      </c>
      <c r="F9" s="79">
        <f>F8-F10</f>
        <v>658.45799999999986</v>
      </c>
      <c r="G9" s="79">
        <f>G8-G10</f>
        <v>658.45799999999997</v>
      </c>
      <c r="H9" s="7">
        <f t="shared" ref="H9:H10" si="0">F9-E9+D9</f>
        <v>-144.4650000000002</v>
      </c>
    </row>
    <row r="10" spans="1:9">
      <c r="A10" s="113" t="s">
        <v>74</v>
      </c>
      <c r="B10" s="111"/>
      <c r="C10" s="7">
        <v>2.04</v>
      </c>
      <c r="D10" s="7">
        <v>-13.11</v>
      </c>
      <c r="E10" s="79">
        <f>E8*10%</f>
        <v>75.107000000000014</v>
      </c>
      <c r="F10" s="79">
        <f>F8*10%</f>
        <v>73.161999999999992</v>
      </c>
      <c r="G10" s="79">
        <f>G8*10%</f>
        <v>73.162000000000006</v>
      </c>
      <c r="H10" s="7">
        <f t="shared" si="0"/>
        <v>-15.055000000000021</v>
      </c>
    </row>
    <row r="11" spans="1:9" ht="12.75" customHeight="1">
      <c r="A11" s="110" t="s">
        <v>75</v>
      </c>
      <c r="B11" s="125"/>
      <c r="C11" s="125"/>
      <c r="D11" s="125"/>
      <c r="E11" s="125"/>
      <c r="F11" s="125"/>
      <c r="G11" s="125"/>
      <c r="H11" s="124"/>
    </row>
    <row r="12" spans="1:9">
      <c r="A12" s="122" t="s">
        <v>56</v>
      </c>
      <c r="B12" s="123"/>
      <c r="C12" s="36">
        <v>5.65</v>
      </c>
      <c r="D12" s="33">
        <v>-40.64</v>
      </c>
      <c r="E12" s="33">
        <v>218.13</v>
      </c>
      <c r="F12" s="33">
        <v>213.12</v>
      </c>
      <c r="G12" s="33">
        <v>213.12</v>
      </c>
      <c r="H12" s="7">
        <f t="shared" ref="H12:H30" si="1">F12-E12+D12</f>
        <v>-45.649999999999991</v>
      </c>
    </row>
    <row r="13" spans="1:9">
      <c r="A13" s="45" t="s">
        <v>73</v>
      </c>
      <c r="B13" s="46"/>
      <c r="C13" s="7">
        <v>5.08</v>
      </c>
      <c r="D13" s="7">
        <v>-36.58</v>
      </c>
      <c r="E13" s="79">
        <f>E12-E14</f>
        <v>196.31700000000001</v>
      </c>
      <c r="F13" s="79">
        <f>F12-F14</f>
        <v>191.81</v>
      </c>
      <c r="G13" s="79">
        <f>G12-G14</f>
        <v>191.81</v>
      </c>
      <c r="H13" s="7">
        <f t="shared" si="1"/>
        <v>-41.087000000000003</v>
      </c>
    </row>
    <row r="14" spans="1:9">
      <c r="A14" s="113" t="s">
        <v>74</v>
      </c>
      <c r="B14" s="111"/>
      <c r="C14" s="7">
        <v>0.56999999999999995</v>
      </c>
      <c r="D14" s="7">
        <f>-4.04-6</f>
        <v>-10.039999999999999</v>
      </c>
      <c r="E14" s="79">
        <f>E12*10%</f>
        <v>21.813000000000002</v>
      </c>
      <c r="F14" s="79">
        <v>21.31</v>
      </c>
      <c r="G14" s="79">
        <v>21.31</v>
      </c>
      <c r="H14" s="7">
        <f t="shared" si="1"/>
        <v>-10.543000000000003</v>
      </c>
    </row>
    <row r="15" spans="1:9" ht="23.25" customHeight="1">
      <c r="A15" s="122" t="s">
        <v>45</v>
      </c>
      <c r="B15" s="123"/>
      <c r="C15" s="36">
        <v>3.45</v>
      </c>
      <c r="D15" s="33">
        <v>-24.81</v>
      </c>
      <c r="E15" s="33">
        <v>133.19999999999999</v>
      </c>
      <c r="F15" s="33">
        <v>130.13999999999999</v>
      </c>
      <c r="G15" s="33">
        <v>130.13999999999999</v>
      </c>
      <c r="H15" s="7">
        <f t="shared" si="1"/>
        <v>-27.87</v>
      </c>
    </row>
    <row r="16" spans="1:9">
      <c r="A16" s="45" t="s">
        <v>73</v>
      </c>
      <c r="B16" s="46"/>
      <c r="C16" s="7">
        <v>3.1</v>
      </c>
      <c r="D16" s="7">
        <v>-22.33</v>
      </c>
      <c r="E16" s="7">
        <f>E15-E17</f>
        <v>119.88</v>
      </c>
      <c r="F16" s="7">
        <f>F15-F17</f>
        <v>117.12999999999998</v>
      </c>
      <c r="G16" s="7">
        <f>G15-G17</f>
        <v>117.12999999999998</v>
      </c>
      <c r="H16" s="7">
        <f t="shared" si="1"/>
        <v>-25.080000000000013</v>
      </c>
    </row>
    <row r="17" spans="1:8" ht="15" customHeight="1">
      <c r="A17" s="113" t="s">
        <v>74</v>
      </c>
      <c r="B17" s="111"/>
      <c r="C17" s="7">
        <v>0.35</v>
      </c>
      <c r="D17" s="7">
        <v>-2.48</v>
      </c>
      <c r="E17" s="79">
        <f>E15*10%</f>
        <v>13.32</v>
      </c>
      <c r="F17" s="79">
        <v>13.01</v>
      </c>
      <c r="G17" s="79">
        <v>13.01</v>
      </c>
      <c r="H17" s="7">
        <f t="shared" si="1"/>
        <v>-2.7900000000000005</v>
      </c>
    </row>
    <row r="18" spans="1:8" ht="15" customHeight="1">
      <c r="A18" s="122" t="s">
        <v>57</v>
      </c>
      <c r="B18" s="123"/>
      <c r="C18" s="43">
        <v>2.37</v>
      </c>
      <c r="D18" s="33">
        <v>-15.33</v>
      </c>
      <c r="E18" s="33">
        <v>91.5</v>
      </c>
      <c r="F18" s="33">
        <v>89.4</v>
      </c>
      <c r="G18" s="33">
        <v>89.4</v>
      </c>
      <c r="H18" s="7">
        <f t="shared" si="1"/>
        <v>-17.429999999999993</v>
      </c>
    </row>
    <row r="19" spans="1:8" ht="13.5" customHeight="1">
      <c r="A19" s="45" t="s">
        <v>73</v>
      </c>
      <c r="B19" s="46"/>
      <c r="C19" s="7">
        <v>2.13</v>
      </c>
      <c r="D19" s="7">
        <v>-14.32</v>
      </c>
      <c r="E19" s="7">
        <f>E18-E20</f>
        <v>82.35</v>
      </c>
      <c r="F19" s="7">
        <f>F18-F20</f>
        <v>80.460000000000008</v>
      </c>
      <c r="G19" s="7">
        <f>G18-G20</f>
        <v>80.460000000000008</v>
      </c>
      <c r="H19" s="7">
        <f t="shared" si="1"/>
        <v>-16.209999999999987</v>
      </c>
    </row>
    <row r="20" spans="1:8" ht="12.75" customHeight="1">
      <c r="A20" s="113" t="s">
        <v>74</v>
      </c>
      <c r="B20" s="111"/>
      <c r="C20" s="7">
        <v>0.24</v>
      </c>
      <c r="D20" s="7">
        <v>-1.4</v>
      </c>
      <c r="E20" s="79">
        <f>E18*10%</f>
        <v>9.15</v>
      </c>
      <c r="F20" s="79">
        <v>8.94</v>
      </c>
      <c r="G20" s="79">
        <v>8.94</v>
      </c>
      <c r="H20" s="7">
        <f t="shared" si="1"/>
        <v>-1.6100000000000008</v>
      </c>
    </row>
    <row r="21" spans="1:8">
      <c r="A21" s="122" t="s">
        <v>58</v>
      </c>
      <c r="B21" s="123"/>
      <c r="C21" s="35">
        <v>1.1100000000000001</v>
      </c>
      <c r="D21" s="7">
        <v>-7.81</v>
      </c>
      <c r="E21" s="7">
        <v>42.85</v>
      </c>
      <c r="F21" s="7">
        <v>41.87</v>
      </c>
      <c r="G21" s="7">
        <v>41.87</v>
      </c>
      <c r="H21" s="7">
        <f t="shared" si="1"/>
        <v>-8.7900000000000027</v>
      </c>
    </row>
    <row r="22" spans="1:8" ht="14.25" customHeight="1">
      <c r="A22" s="45" t="s">
        <v>73</v>
      </c>
      <c r="B22" s="46"/>
      <c r="C22" s="7">
        <v>1</v>
      </c>
      <c r="D22" s="7">
        <v>-7.02</v>
      </c>
      <c r="E22" s="7">
        <f>E21-E23</f>
        <v>38.564999999999998</v>
      </c>
      <c r="F22" s="7">
        <f>F21-F23</f>
        <v>37.68</v>
      </c>
      <c r="G22" s="7">
        <f>G21-G23</f>
        <v>37.68</v>
      </c>
      <c r="H22" s="7">
        <f t="shared" si="1"/>
        <v>-7.9049999999999976</v>
      </c>
    </row>
    <row r="23" spans="1:8" ht="14.25" customHeight="1">
      <c r="A23" s="113" t="s">
        <v>74</v>
      </c>
      <c r="B23" s="111"/>
      <c r="C23" s="7">
        <v>0.11</v>
      </c>
      <c r="D23" s="7">
        <v>-0.79</v>
      </c>
      <c r="E23" s="79">
        <f>E21*10%</f>
        <v>4.2850000000000001</v>
      </c>
      <c r="F23" s="79">
        <v>4.1900000000000004</v>
      </c>
      <c r="G23" s="79">
        <v>4.1900000000000004</v>
      </c>
      <c r="H23" s="7">
        <f t="shared" si="1"/>
        <v>-0.88499999999999979</v>
      </c>
    </row>
    <row r="24" spans="1:8" ht="14.25" customHeight="1">
      <c r="A24" s="10" t="s">
        <v>46</v>
      </c>
      <c r="B24" s="47"/>
      <c r="C24" s="35">
        <v>3.65</v>
      </c>
      <c r="D24" s="7">
        <v>-24.94</v>
      </c>
      <c r="E24" s="7">
        <v>140.91999999999999</v>
      </c>
      <c r="F24" s="7">
        <v>137.66</v>
      </c>
      <c r="G24" s="7">
        <v>137.66</v>
      </c>
      <c r="H24" s="7">
        <f t="shared" si="1"/>
        <v>-28.199999999999992</v>
      </c>
    </row>
    <row r="25" spans="1:8" ht="14.25" customHeight="1">
      <c r="A25" s="45" t="s">
        <v>73</v>
      </c>
      <c r="B25" s="46"/>
      <c r="C25" s="7">
        <v>3.29</v>
      </c>
      <c r="D25" s="7">
        <v>-22.45</v>
      </c>
      <c r="E25" s="7">
        <f>E24-E26</f>
        <v>126.82799999999999</v>
      </c>
      <c r="F25" s="7">
        <f>F24-F26</f>
        <v>123.89399999999999</v>
      </c>
      <c r="G25" s="7">
        <f>G24-G26</f>
        <v>123.89399999999999</v>
      </c>
      <c r="H25" s="7">
        <f t="shared" si="1"/>
        <v>-25.383999999999997</v>
      </c>
    </row>
    <row r="26" spans="1:8">
      <c r="A26" s="113" t="s">
        <v>74</v>
      </c>
      <c r="B26" s="111"/>
      <c r="C26" s="7">
        <v>0.36</v>
      </c>
      <c r="D26" s="7">
        <v>-2.4900000000000002</v>
      </c>
      <c r="E26" s="79">
        <f>E24*10%</f>
        <v>14.091999999999999</v>
      </c>
      <c r="F26" s="79">
        <f>F24*10%</f>
        <v>13.766</v>
      </c>
      <c r="G26" s="79">
        <f>G24*10%</f>
        <v>13.766</v>
      </c>
      <c r="H26" s="7">
        <f t="shared" si="1"/>
        <v>-2.8159999999999989</v>
      </c>
    </row>
    <row r="27" spans="1:8" ht="14.25" customHeight="1">
      <c r="A27" s="116" t="s">
        <v>47</v>
      </c>
      <c r="B27" s="117"/>
      <c r="C27" s="120">
        <v>4.1900000000000004</v>
      </c>
      <c r="D27" s="114">
        <v>-25.93</v>
      </c>
      <c r="E27" s="114">
        <v>124.47</v>
      </c>
      <c r="F27" s="114">
        <v>119.43</v>
      </c>
      <c r="G27" s="114">
        <v>119.43</v>
      </c>
      <c r="H27" s="7">
        <f t="shared" si="1"/>
        <v>-30.969999999999992</v>
      </c>
    </row>
    <row r="28" spans="1:8" ht="0.75" hidden="1" customHeight="1">
      <c r="A28" s="118"/>
      <c r="B28" s="119"/>
      <c r="C28" s="121"/>
      <c r="D28" s="115"/>
      <c r="E28" s="115"/>
      <c r="F28" s="115"/>
      <c r="G28" s="115"/>
      <c r="H28" s="7">
        <f t="shared" si="1"/>
        <v>0</v>
      </c>
    </row>
    <row r="29" spans="1:8">
      <c r="A29" s="45" t="s">
        <v>73</v>
      </c>
      <c r="B29" s="46"/>
      <c r="C29" s="7">
        <v>3.77</v>
      </c>
      <c r="D29" s="7">
        <v>-23.33</v>
      </c>
      <c r="E29" s="7">
        <f>E27-E30</f>
        <v>112.02</v>
      </c>
      <c r="F29" s="7">
        <f>F27-F30</f>
        <v>107.49000000000001</v>
      </c>
      <c r="G29" s="7">
        <f>G27-G30</f>
        <v>107.49000000000001</v>
      </c>
      <c r="H29" s="7">
        <f t="shared" si="1"/>
        <v>-27.859999999999985</v>
      </c>
    </row>
    <row r="30" spans="1:8">
      <c r="A30" s="113" t="s">
        <v>74</v>
      </c>
      <c r="B30" s="111"/>
      <c r="C30" s="7">
        <v>0.42</v>
      </c>
      <c r="D30" s="7">
        <v>-2.6</v>
      </c>
      <c r="E30" s="79">
        <v>12.45</v>
      </c>
      <c r="F30" s="79">
        <v>11.94</v>
      </c>
      <c r="G30" s="79">
        <v>11.94</v>
      </c>
      <c r="H30" s="7">
        <f t="shared" si="1"/>
        <v>-3.11</v>
      </c>
    </row>
    <row r="31" spans="1:8" ht="10.5" customHeight="1">
      <c r="A31" s="82"/>
      <c r="B31" s="81"/>
      <c r="C31" s="7"/>
      <c r="D31" s="7"/>
      <c r="E31" s="79"/>
      <c r="F31" s="79"/>
      <c r="G31" s="86"/>
      <c r="H31" s="7"/>
    </row>
    <row r="32" spans="1:8" ht="14.25" customHeight="1">
      <c r="A32" s="104" t="s">
        <v>48</v>
      </c>
      <c r="B32" s="105"/>
      <c r="C32" s="35">
        <v>7.8</v>
      </c>
      <c r="D32" s="35">
        <v>-82.24</v>
      </c>
      <c r="E32" s="35">
        <v>283.92</v>
      </c>
      <c r="F32" s="35">
        <v>276.38</v>
      </c>
      <c r="G32" s="64">
        <f>G33+G34</f>
        <v>36.450000000000003</v>
      </c>
      <c r="H32" s="35">
        <f>F32-E32+D32+F32-G32</f>
        <v>150.14999999999998</v>
      </c>
    </row>
    <row r="33" spans="1:8" ht="13.5" customHeight="1">
      <c r="A33" s="45" t="s">
        <v>76</v>
      </c>
      <c r="B33" s="46"/>
      <c r="C33" s="7">
        <v>7.02</v>
      </c>
      <c r="D33" s="7">
        <v>-79.48</v>
      </c>
      <c r="E33" s="7">
        <f>E32-E34</f>
        <v>255.53000000000003</v>
      </c>
      <c r="F33" s="7">
        <f>F32-F34</f>
        <v>248.74</v>
      </c>
      <c r="G33" s="58">
        <v>8.81</v>
      </c>
      <c r="H33" s="35">
        <f t="shared" ref="H33:H34" si="2">F33-E33+D33+F33-G33</f>
        <v>153.65999999999997</v>
      </c>
    </row>
    <row r="34" spans="1:8" ht="12.75" customHeight="1">
      <c r="A34" s="113" t="s">
        <v>74</v>
      </c>
      <c r="B34" s="111"/>
      <c r="C34" s="7">
        <v>0.78</v>
      </c>
      <c r="D34" s="7">
        <v>-2.76</v>
      </c>
      <c r="E34" s="7">
        <v>28.39</v>
      </c>
      <c r="F34" s="7">
        <v>27.64</v>
      </c>
      <c r="G34" s="7">
        <v>27.64</v>
      </c>
      <c r="H34" s="35">
        <f t="shared" si="2"/>
        <v>-3.509999999999998</v>
      </c>
    </row>
    <row r="35" spans="1:8" ht="6.75" customHeight="1">
      <c r="A35" s="85"/>
      <c r="B35" s="84"/>
      <c r="C35" s="7"/>
      <c r="D35" s="7"/>
      <c r="E35" s="7"/>
      <c r="F35" s="7"/>
      <c r="G35" s="83"/>
      <c r="H35" s="35"/>
    </row>
    <row r="36" spans="1:8" ht="12.75" customHeight="1">
      <c r="A36" s="135" t="s">
        <v>147</v>
      </c>
      <c r="B36" s="136"/>
      <c r="C36" s="7"/>
      <c r="D36" s="35">
        <v>0</v>
      </c>
      <c r="E36" s="35">
        <f>E38+E39+E40+E41</f>
        <v>141.53</v>
      </c>
      <c r="F36" s="35">
        <f>F38+F39+F40+F41</f>
        <v>129.91</v>
      </c>
      <c r="G36" s="64">
        <v>129.91</v>
      </c>
      <c r="H36" s="35">
        <f>F36-E36</f>
        <v>-11.620000000000005</v>
      </c>
    </row>
    <row r="37" spans="1:8" ht="12.75" customHeight="1">
      <c r="A37" s="45" t="s">
        <v>148</v>
      </c>
      <c r="B37" s="87"/>
      <c r="C37" s="7"/>
      <c r="D37" s="7"/>
      <c r="E37" s="7"/>
      <c r="F37" s="7"/>
      <c r="G37" s="80"/>
      <c r="H37" s="35"/>
    </row>
    <row r="38" spans="1:8" ht="12.75" customHeight="1">
      <c r="A38" s="140" t="s">
        <v>149</v>
      </c>
      <c r="B38" s="141"/>
      <c r="C38" s="7"/>
      <c r="D38" s="7">
        <v>0</v>
      </c>
      <c r="E38" s="7">
        <v>7.35</v>
      </c>
      <c r="F38" s="7">
        <v>6.73</v>
      </c>
      <c r="G38" s="7">
        <v>6.73</v>
      </c>
      <c r="H38" s="7">
        <f t="shared" ref="H38:H41" si="3">F38-E38</f>
        <v>-0.61999999999999922</v>
      </c>
    </row>
    <row r="39" spans="1:8" ht="12.75" customHeight="1">
      <c r="A39" s="140" t="s">
        <v>151</v>
      </c>
      <c r="B39" s="141"/>
      <c r="C39" s="7"/>
      <c r="D39" s="7">
        <v>0</v>
      </c>
      <c r="E39" s="7">
        <v>33.409999999999997</v>
      </c>
      <c r="F39" s="7">
        <v>30.47</v>
      </c>
      <c r="G39" s="7">
        <v>30.47</v>
      </c>
      <c r="H39" s="7">
        <f t="shared" si="3"/>
        <v>-2.9399999999999977</v>
      </c>
    </row>
    <row r="40" spans="1:8" ht="12.75" customHeight="1">
      <c r="A40" s="140" t="s">
        <v>152</v>
      </c>
      <c r="B40" s="141"/>
      <c r="C40" s="7"/>
      <c r="D40" s="7">
        <v>0</v>
      </c>
      <c r="E40" s="7">
        <v>97.06</v>
      </c>
      <c r="F40" s="7">
        <v>89.41</v>
      </c>
      <c r="G40" s="7">
        <v>89.41</v>
      </c>
      <c r="H40" s="7">
        <f t="shared" si="3"/>
        <v>-7.6500000000000057</v>
      </c>
    </row>
    <row r="41" spans="1:8" ht="12.75" customHeight="1">
      <c r="A41" s="140" t="s">
        <v>150</v>
      </c>
      <c r="B41" s="141"/>
      <c r="C41" s="7"/>
      <c r="D41" s="7">
        <v>0</v>
      </c>
      <c r="E41" s="7">
        <v>3.71</v>
      </c>
      <c r="F41" s="7">
        <v>3.3</v>
      </c>
      <c r="G41" s="7">
        <v>3.3</v>
      </c>
      <c r="H41" s="7">
        <f t="shared" si="3"/>
        <v>-0.41000000000000014</v>
      </c>
    </row>
    <row r="42" spans="1:8" ht="12.75" customHeight="1">
      <c r="A42" s="130" t="s">
        <v>126</v>
      </c>
      <c r="B42" s="131"/>
      <c r="C42" s="7"/>
      <c r="D42" s="7"/>
      <c r="E42" s="35">
        <f>E8+E32+E36</f>
        <v>1176.52</v>
      </c>
      <c r="F42" s="35">
        <f t="shared" ref="F42:G42" si="4">F8+F32+F36</f>
        <v>1137.9099999999999</v>
      </c>
      <c r="G42" s="35">
        <f t="shared" si="4"/>
        <v>897.98</v>
      </c>
      <c r="H42" s="35"/>
    </row>
    <row r="43" spans="1:8" ht="12" customHeight="1">
      <c r="A43" s="132" t="s">
        <v>127</v>
      </c>
      <c r="B43" s="107"/>
      <c r="C43" s="7"/>
      <c r="D43" s="7"/>
      <c r="E43" s="7"/>
      <c r="F43" s="7"/>
      <c r="G43" s="59"/>
      <c r="H43" s="7"/>
    </row>
    <row r="44" spans="1:8" ht="15" hidden="1" customHeight="1">
      <c r="A44" s="106" t="s">
        <v>49</v>
      </c>
      <c r="B44" s="107"/>
      <c r="C44" s="7">
        <v>5.27</v>
      </c>
      <c r="D44" s="7"/>
      <c r="E44" s="7"/>
      <c r="F44" s="7"/>
      <c r="G44" s="59"/>
      <c r="H44" s="7"/>
    </row>
    <row r="45" spans="1:8" ht="15" customHeight="1">
      <c r="A45" s="68" t="s">
        <v>138</v>
      </c>
      <c r="B45" s="63"/>
      <c r="C45" s="7" t="s">
        <v>139</v>
      </c>
      <c r="D45" s="7">
        <v>4.49</v>
      </c>
      <c r="E45" s="7">
        <v>4.32</v>
      </c>
      <c r="F45" s="7">
        <v>4.32</v>
      </c>
      <c r="G45" s="59">
        <v>0.73</v>
      </c>
      <c r="H45" s="7">
        <f>F45-G45+D45</f>
        <v>8.08</v>
      </c>
    </row>
    <row r="46" spans="1:8" ht="12" customHeight="1">
      <c r="A46" s="106" t="s">
        <v>128</v>
      </c>
      <c r="B46" s="107"/>
      <c r="C46" s="7"/>
      <c r="D46" s="7">
        <v>0</v>
      </c>
      <c r="E46" s="7">
        <v>0.73</v>
      </c>
      <c r="F46" s="7">
        <v>0.73</v>
      </c>
      <c r="G46" s="57">
        <v>0.73</v>
      </c>
      <c r="H46" s="7">
        <v>0</v>
      </c>
    </row>
    <row r="47" spans="1:8" ht="15.75" customHeight="1">
      <c r="A47" s="135" t="s">
        <v>126</v>
      </c>
      <c r="B47" s="136"/>
      <c r="C47" s="7"/>
      <c r="D47" s="7"/>
      <c r="E47" s="35">
        <f>E42+E45</f>
        <v>1180.8399999999999</v>
      </c>
      <c r="F47" s="35">
        <f t="shared" ref="F47:G47" si="5">F42+F45</f>
        <v>1142.2299999999998</v>
      </c>
      <c r="G47" s="35">
        <f t="shared" si="5"/>
        <v>898.71</v>
      </c>
      <c r="H47" s="7"/>
    </row>
    <row r="48" spans="1:8" ht="15.75" customHeight="1">
      <c r="A48" s="137" t="s">
        <v>130</v>
      </c>
      <c r="B48" s="138"/>
      <c r="C48" s="71"/>
      <c r="D48" s="71">
        <v>-218.84</v>
      </c>
      <c r="E48" s="72"/>
      <c r="F48" s="72"/>
      <c r="G48" s="71"/>
      <c r="H48" s="71">
        <f>F47-E47+D48+F47-G47</f>
        <v>-13.930000000000405</v>
      </c>
    </row>
    <row r="49" spans="1:8" ht="21.75" customHeight="1">
      <c r="A49" s="137" t="s">
        <v>146</v>
      </c>
      <c r="B49" s="137"/>
      <c r="C49" s="73"/>
      <c r="D49" s="73"/>
      <c r="E49" s="74"/>
      <c r="F49" s="75"/>
      <c r="G49" s="75"/>
      <c r="H49" s="74">
        <f>H50+H51</f>
        <v>-13.930000000000177</v>
      </c>
    </row>
    <row r="50" spans="1:8" ht="22.5" customHeight="1">
      <c r="A50" s="76" t="s">
        <v>131</v>
      </c>
      <c r="B50" s="76"/>
      <c r="C50" s="73"/>
      <c r="D50" s="73"/>
      <c r="E50" s="74"/>
      <c r="F50" s="75"/>
      <c r="G50" s="75"/>
      <c r="H50" s="72">
        <f>H33+H45</f>
        <v>161.73999999999998</v>
      </c>
    </row>
    <row r="51" spans="1:8" ht="23.25" customHeight="1">
      <c r="A51" s="77" t="s">
        <v>132</v>
      </c>
      <c r="B51" s="78"/>
      <c r="C51" s="73"/>
      <c r="D51" s="73"/>
      <c r="E51" s="74"/>
      <c r="F51" s="75"/>
      <c r="G51" s="75"/>
      <c r="H51" s="74">
        <f>H8+H34+H36</f>
        <v>-175.67000000000016</v>
      </c>
    </row>
    <row r="52" spans="1:8" ht="12" customHeight="1">
      <c r="A52" s="70"/>
      <c r="B52" s="70"/>
      <c r="C52" s="28"/>
      <c r="D52" s="28"/>
      <c r="E52" s="28"/>
      <c r="F52" s="28"/>
      <c r="G52" s="28"/>
      <c r="H52" s="28"/>
    </row>
    <row r="53" spans="1:8" ht="14.25" customHeight="1"/>
    <row r="54" spans="1:8" ht="14.25" customHeight="1">
      <c r="A54" s="133" t="s">
        <v>129</v>
      </c>
      <c r="B54" s="134"/>
      <c r="C54" s="134"/>
      <c r="D54" s="134"/>
      <c r="E54" s="134"/>
      <c r="F54" s="134"/>
      <c r="G54" s="134"/>
      <c r="H54" s="134"/>
    </row>
    <row r="55" spans="1:8" ht="14.25" customHeight="1"/>
    <row r="56" spans="1:8">
      <c r="A56" s="21" t="s">
        <v>156</v>
      </c>
      <c r="D56" s="23"/>
      <c r="E56" s="23"/>
      <c r="F56" s="23"/>
      <c r="G56" s="23"/>
    </row>
    <row r="57" spans="1:8">
      <c r="A57" s="129" t="s">
        <v>61</v>
      </c>
      <c r="B57" s="111"/>
      <c r="C57" s="111"/>
      <c r="D57" s="112"/>
      <c r="E57" s="37" t="s">
        <v>62</v>
      </c>
      <c r="F57" s="37" t="s">
        <v>63</v>
      </c>
      <c r="G57" s="37" t="s">
        <v>135</v>
      </c>
      <c r="H57" s="6" t="s">
        <v>136</v>
      </c>
    </row>
    <row r="58" spans="1:8">
      <c r="A58" s="128" t="s">
        <v>153</v>
      </c>
      <c r="B58" s="125"/>
      <c r="C58" s="125"/>
      <c r="D58" s="124"/>
      <c r="E58" s="38">
        <v>42795</v>
      </c>
      <c r="F58" s="37" t="s">
        <v>154</v>
      </c>
      <c r="G58" s="39">
        <v>8.1999999999999993</v>
      </c>
      <c r="H58" s="6" t="s">
        <v>155</v>
      </c>
    </row>
    <row r="59" spans="1:8">
      <c r="A59" s="128" t="s">
        <v>122</v>
      </c>
      <c r="B59" s="125"/>
      <c r="C59" s="125"/>
      <c r="D59" s="124"/>
      <c r="E59" s="38">
        <v>42826</v>
      </c>
      <c r="F59" s="37">
        <v>1</v>
      </c>
      <c r="G59" s="39">
        <v>0.61</v>
      </c>
      <c r="H59" s="6" t="s">
        <v>137</v>
      </c>
    </row>
    <row r="60" spans="1:8">
      <c r="A60" s="128"/>
      <c r="B60" s="125"/>
      <c r="C60" s="125"/>
      <c r="D60" s="124"/>
      <c r="E60" s="38"/>
      <c r="F60" s="37"/>
      <c r="G60" s="39"/>
      <c r="H60" s="6"/>
    </row>
    <row r="61" spans="1:8">
      <c r="A61" s="128"/>
      <c r="B61" s="125"/>
      <c r="C61" s="125"/>
      <c r="D61" s="124"/>
      <c r="E61" s="38"/>
      <c r="F61" s="37"/>
      <c r="G61" s="39"/>
      <c r="H61" s="6"/>
    </row>
    <row r="62" spans="1:8">
      <c r="A62" s="128" t="s">
        <v>7</v>
      </c>
      <c r="B62" s="125"/>
      <c r="C62" s="125"/>
      <c r="D62" s="124"/>
      <c r="E62" s="38"/>
      <c r="F62" s="37"/>
      <c r="G62" s="39">
        <f>SUM(G58:G61)</f>
        <v>8.8099999999999987</v>
      </c>
      <c r="H62" s="6"/>
    </row>
    <row r="63" spans="1:8">
      <c r="A63" s="21" t="s">
        <v>50</v>
      </c>
      <c r="D63" s="23"/>
      <c r="E63" s="23"/>
      <c r="F63" s="23"/>
      <c r="G63" s="23"/>
    </row>
    <row r="64" spans="1:8">
      <c r="A64" s="21" t="s">
        <v>51</v>
      </c>
      <c r="D64" s="23"/>
      <c r="E64" s="23"/>
      <c r="F64" s="23"/>
      <c r="G64" s="23"/>
    </row>
    <row r="65" spans="1:7" ht="23.25" customHeight="1">
      <c r="A65" s="129" t="s">
        <v>65</v>
      </c>
      <c r="B65" s="111"/>
      <c r="C65" s="111"/>
      <c r="D65" s="111"/>
      <c r="E65" s="112"/>
      <c r="F65" s="41" t="s">
        <v>63</v>
      </c>
      <c r="G65" s="40" t="s">
        <v>64</v>
      </c>
    </row>
    <row r="66" spans="1:7">
      <c r="A66" s="128" t="s">
        <v>102</v>
      </c>
      <c r="B66" s="125"/>
      <c r="C66" s="125"/>
      <c r="D66" s="125"/>
      <c r="E66" s="124"/>
      <c r="F66" s="37">
        <v>3</v>
      </c>
      <c r="G66" s="37">
        <v>680.78</v>
      </c>
    </row>
    <row r="67" spans="1:7">
      <c r="A67" s="48"/>
      <c r="B67" s="49"/>
      <c r="C67" s="49"/>
      <c r="D67" s="49"/>
      <c r="E67" s="49"/>
      <c r="F67" s="50"/>
      <c r="G67" s="50"/>
    </row>
    <row r="68" spans="1:7">
      <c r="A68" s="54" t="s">
        <v>77</v>
      </c>
      <c r="B68" s="55"/>
      <c r="C68" s="55"/>
      <c r="D68" s="55"/>
      <c r="E68" s="55"/>
      <c r="F68" s="37"/>
      <c r="G68" s="37"/>
    </row>
    <row r="69" spans="1:7">
      <c r="A69" s="129" t="s">
        <v>78</v>
      </c>
      <c r="B69" s="139"/>
      <c r="C69" s="89" t="s">
        <v>79</v>
      </c>
      <c r="D69" s="139"/>
      <c r="E69" s="37" t="s">
        <v>80</v>
      </c>
      <c r="F69" s="37" t="s">
        <v>81</v>
      </c>
      <c r="G69" s="37" t="s">
        <v>82</v>
      </c>
    </row>
    <row r="70" spans="1:7">
      <c r="A70" s="129" t="s">
        <v>123</v>
      </c>
      <c r="B70" s="139"/>
      <c r="C70" s="89" t="s">
        <v>60</v>
      </c>
      <c r="D70" s="112"/>
      <c r="E70" s="37">
        <v>5</v>
      </c>
      <c r="F70" s="37" t="s">
        <v>60</v>
      </c>
      <c r="G70" s="37" t="s">
        <v>60</v>
      </c>
    </row>
    <row r="71" spans="1:7">
      <c r="A71" s="51"/>
      <c r="B71" s="52"/>
      <c r="C71" s="28"/>
      <c r="D71" s="53"/>
      <c r="E71" s="50"/>
      <c r="F71" s="50"/>
      <c r="G71" s="50"/>
    </row>
    <row r="72" spans="1:7">
      <c r="A72" s="21" t="s">
        <v>118</v>
      </c>
      <c r="D72" s="23"/>
      <c r="E72" s="23"/>
      <c r="F72" s="23"/>
      <c r="G72" s="23"/>
    </row>
    <row r="73" spans="1:7">
      <c r="A73" s="21" t="s">
        <v>157</v>
      </c>
      <c r="D73" s="23"/>
      <c r="E73" s="23"/>
      <c r="F73" s="23"/>
      <c r="G73" s="23"/>
    </row>
    <row r="74" spans="1:7">
      <c r="A74" s="126" t="s">
        <v>158</v>
      </c>
      <c r="B74" s="127"/>
      <c r="C74" s="127"/>
      <c r="D74" s="127"/>
      <c r="E74" s="127"/>
      <c r="F74" s="127"/>
      <c r="G74" s="127"/>
    </row>
    <row r="75" spans="1:7" ht="54" customHeight="1">
      <c r="A75" s="127"/>
      <c r="B75" s="127"/>
      <c r="C75" s="127"/>
      <c r="D75" s="127"/>
      <c r="E75" s="127"/>
      <c r="F75" s="127"/>
      <c r="G75" s="127"/>
    </row>
    <row r="76" spans="1:7">
      <c r="A76" s="69"/>
      <c r="B76" s="69"/>
      <c r="C76" s="69"/>
      <c r="D76" s="69"/>
      <c r="E76" s="69"/>
      <c r="F76" s="69"/>
      <c r="G76" s="69"/>
    </row>
    <row r="77" spans="1:7">
      <c r="A77" s="69"/>
      <c r="B77" s="69"/>
      <c r="C77" s="69"/>
      <c r="D77" s="69"/>
      <c r="E77" s="69"/>
      <c r="F77" s="69"/>
      <c r="G77" s="69"/>
    </row>
    <row r="78" spans="1:7">
      <c r="A78" s="69"/>
      <c r="B78" s="69"/>
      <c r="C78" s="69"/>
      <c r="D78" s="69"/>
      <c r="E78" s="69"/>
      <c r="F78" s="69"/>
      <c r="G78" s="69"/>
    </row>
    <row r="79" spans="1:7">
      <c r="A79" s="23" t="s">
        <v>83</v>
      </c>
      <c r="B79" s="56"/>
    </row>
    <row r="80" spans="1:7">
      <c r="A80" s="23" t="s">
        <v>84</v>
      </c>
      <c r="B80" s="56"/>
      <c r="E80" s="23" t="s">
        <v>86</v>
      </c>
    </row>
    <row r="81" spans="1:2">
      <c r="A81" s="23" t="s">
        <v>85</v>
      </c>
      <c r="B81" s="56"/>
    </row>
    <row r="82" spans="1:2">
      <c r="A82" s="23"/>
      <c r="B82" s="56"/>
    </row>
    <row r="83" spans="1:2">
      <c r="A83" s="19" t="s">
        <v>87</v>
      </c>
    </row>
    <row r="84" spans="1:2">
      <c r="A84" s="19" t="s">
        <v>88</v>
      </c>
    </row>
    <row r="85" spans="1:2">
      <c r="A85" s="19" t="s">
        <v>89</v>
      </c>
    </row>
    <row r="86" spans="1:2">
      <c r="A86" s="19" t="s">
        <v>90</v>
      </c>
    </row>
    <row r="87" spans="1:2">
      <c r="A87" s="19"/>
    </row>
  </sheetData>
  <mergeCells count="50">
    <mergeCell ref="A36:B36"/>
    <mergeCell ref="A38:B38"/>
    <mergeCell ref="A39:B39"/>
    <mergeCell ref="A40:B40"/>
    <mergeCell ref="A41:B41"/>
    <mergeCell ref="C69:D69"/>
    <mergeCell ref="C70:D70"/>
    <mergeCell ref="A62:D62"/>
    <mergeCell ref="A65:E65"/>
    <mergeCell ref="A66:E66"/>
    <mergeCell ref="A74:G75"/>
    <mergeCell ref="A34:B34"/>
    <mergeCell ref="A59:D59"/>
    <mergeCell ref="A58:D58"/>
    <mergeCell ref="A57:D57"/>
    <mergeCell ref="A42:B42"/>
    <mergeCell ref="A43:B43"/>
    <mergeCell ref="A46:B46"/>
    <mergeCell ref="A54:H54"/>
    <mergeCell ref="A47:B47"/>
    <mergeCell ref="A48:B48"/>
    <mergeCell ref="A49:B49"/>
    <mergeCell ref="A60:D60"/>
    <mergeCell ref="A61:D61"/>
    <mergeCell ref="A69:B69"/>
    <mergeCell ref="A70:B70"/>
    <mergeCell ref="A18:B18"/>
    <mergeCell ref="A21:B21"/>
    <mergeCell ref="A20:B20"/>
    <mergeCell ref="A3:B3"/>
    <mergeCell ref="A8:B8"/>
    <mergeCell ref="A10:B10"/>
    <mergeCell ref="A11:H11"/>
    <mergeCell ref="A12:B12"/>
    <mergeCell ref="A32:B32"/>
    <mergeCell ref="A44:B44"/>
    <mergeCell ref="A4:B4"/>
    <mergeCell ref="A7:H7"/>
    <mergeCell ref="A30:B30"/>
    <mergeCell ref="A23:B23"/>
    <mergeCell ref="G27:G28"/>
    <mergeCell ref="A26:B26"/>
    <mergeCell ref="A27:B28"/>
    <mergeCell ref="C27:C28"/>
    <mergeCell ref="D27:D28"/>
    <mergeCell ref="E27:E28"/>
    <mergeCell ref="F27:F28"/>
    <mergeCell ref="A14:B14"/>
    <mergeCell ref="A15:B15"/>
    <mergeCell ref="A17:B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2018-03-01T00:42:10Z</cp:lastPrinted>
  <dcterms:created xsi:type="dcterms:W3CDTF">2013-02-18T04:38:06Z</dcterms:created>
  <dcterms:modified xsi:type="dcterms:W3CDTF">2018-03-06T01:13:29Z</dcterms:modified>
</cp:coreProperties>
</file>