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H34" i="8"/>
  <c r="H33" i="8"/>
  <c r="H32" i="8"/>
  <c r="H31" i="8"/>
  <c r="E29" i="8"/>
  <c r="F29" i="8"/>
  <c r="G29" i="8"/>
  <c r="H29" i="8"/>
  <c r="D23" i="8"/>
  <c r="D22" i="8"/>
  <c r="D20" i="8"/>
  <c r="D19" i="8"/>
  <c r="D17" i="8"/>
  <c r="D16" i="8"/>
  <c r="D14" i="8"/>
  <c r="D13" i="8"/>
  <c r="D9" i="8"/>
  <c r="F8" i="8"/>
  <c r="F35" i="8"/>
  <c r="F46" i="8"/>
  <c r="E8" i="8"/>
  <c r="E35" i="8"/>
  <c r="E46" i="8"/>
  <c r="G25" i="8"/>
  <c r="G35" i="8"/>
  <c r="G46" i="8"/>
  <c r="H47" i="8"/>
  <c r="H39" i="8"/>
  <c r="H49" i="8"/>
  <c r="H8" i="8"/>
  <c r="H25" i="8"/>
  <c r="H50" i="8"/>
  <c r="F27" i="8"/>
  <c r="E27" i="8"/>
  <c r="H27" i="8"/>
  <c r="E42" i="8"/>
  <c r="H42" i="8"/>
  <c r="F26" i="8"/>
  <c r="E26" i="8"/>
  <c r="H26" i="8"/>
  <c r="H44" i="8"/>
  <c r="H48" i="8"/>
  <c r="G10" i="8"/>
  <c r="G9" i="8"/>
  <c r="G59" i="8"/>
  <c r="F10" i="8"/>
  <c r="F9" i="8"/>
  <c r="E10" i="8"/>
  <c r="E9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<sst xmlns="http://schemas.openxmlformats.org/spreadsheetml/2006/main" count="165" uniqueCount="145">
  <si>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</si>
  <si>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</si>
  <si>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</si>
  <si>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</si>
  <si>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</si>
  <si>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</si>
  <si>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</si>
  <si>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</si>
  <si>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</si>
  <si>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</si>
  <si>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</si>
  <si>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</si>
  <si>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</si>
  <si>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</si>
  <si>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</si>
  <si>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</si>
  <si>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</si>
  <si>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</si>
  <si>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</si>
  <si>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</si>
  <si>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</si>
  <si>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</si>
  <si>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</si>
  <si>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</si>
  <si>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</si>
  <si>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</si>
  <si>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</si>
  <si>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</si>
  <si>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</si>
  <si>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</si>
  <si>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</si>
  <si>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</si>
  <si>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</si>
  <si>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</si>
  <si>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</si>
  <si>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</si>
  <si>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</si>
  <si>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</si>
  <si>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</si>
  <si>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</si>
  <si>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</si>
  <si>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</si>
  <si>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</si>
  <si>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</si>
  <si>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</si>
  <si>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</si>
  <si>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</si>
  <si>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</si>
  <si>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</si>
  <si>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</si>
  <si>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</si>
  <si>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</si>
  <si>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</si>
  <si>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</si>
  <si>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</si>
  <si>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</si>
  <si>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</si>
  <si>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</si>
  <si>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</si>
  <si>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</si>
  <si>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</si>
  <si>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</si>
  <si>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</si>
  <si>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</si>
  <si>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</si>
  <si>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</si>
  <si>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</si>
  <si>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</si>
  <si>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</si>
  <si>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</si>
  <si>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</si>
  <si>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</si>
  <si>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</si>
  <si>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</si>
  <si>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</si>
  <si>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</si>
  <si>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</si>
  <si>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</si>
  <si>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</si>
  <si>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</si>
  <si>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</si>
  <si>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</si>
  <si>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</si>
  <si>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</si>
  <si>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</si>
  <si>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</si>
  <si>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</si>
  <si>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</si>
  <si>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</si>
  <si>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</si>
  <si>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</si>
  <si>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</si>
  <si>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</si>
  <si>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</si>
  <si>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</si>
  <si>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</si>
  <si>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</si>
  <si>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</si>
  <si>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</si>
  <si>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</si>
  <si>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</si>
  <si>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</si>
  <si>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</si>
  <si>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1.4 Вывоз и утилизация ТБО</t>
  </si>
  <si>
    <t>ООО " Чистый двор"</t>
  </si>
  <si>
    <t>ООО " Эра"</t>
  </si>
  <si>
    <t>Тунгусская, 8</t>
  </si>
  <si>
    <t>2-265 -897</t>
  </si>
  <si>
    <t>4 этажа</t>
  </si>
  <si>
    <t>1 подъезд</t>
  </si>
  <si>
    <t xml:space="preserve">                                              01 октября 2009 года</t>
  </si>
  <si>
    <t>366,7 кв.м</t>
  </si>
  <si>
    <t>392,0 кв.м</t>
  </si>
  <si>
    <t>№ 26 по ул. Шкипера Гека</t>
  </si>
  <si>
    <t>ул. Тунгусская,8</t>
  </si>
  <si>
    <t>количество проживающих</t>
  </si>
  <si>
    <t>12 чел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</si>
  <si>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</si>
  <si>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</si>
  <si>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</si>
  <si>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</si>
  <si>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исполнитель</t>
  </si>
  <si>
    <t>4,78 р/кв.м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</si>
  <si>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</si>
  <si>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</si>
  <si>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</si>
  <si>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</si>
  <si>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</si>
  <si>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</si>
  <si>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всего: 33, 8 кв.м</t>
  </si>
  <si>
    <t>3.Коммунальные услуги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</si>
  <si>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</si>
  <si>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</si>
  <si>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</si>
  <si>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</si>
  <si>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</si>
  <si>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Предложение Управляющей компании: ремонт системы электроснабжения. Выполнение работ возможно за счет дополнительного сбора средств.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</si>
  <si>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</si>
  <si>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</si>
  <si>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</si>
  <si>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</si>
  <si>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</si>
  <si>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</si>
  <si>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 xml:space="preserve">План по статье "текущий ремонт"на 2019 год.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</si>
  <si>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725/03 от 13.03.2019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</si>
</sst>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16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16" fontId="9" fillId="0" borderId="2" xfId="0" applyNumberFormat="1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113</v>
      </c>
    </row>
    <row r="4" spans="1:4" ht="14.25" customHeight="1" x14ac:dyDescent="0.25">
      <c r="A4" s="22" t="s">
        <v>144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22" t="s">
        <v>13</v>
      </c>
      <c r="D9" s="123"/>
    </row>
    <row r="10" spans="1:4" s="3" customFormat="1" ht="24" customHeight="1" x14ac:dyDescent="0.25">
      <c r="A10" s="12" t="s">
        <v>2</v>
      </c>
      <c r="B10" s="15" t="s">
        <v>14</v>
      </c>
      <c r="C10" s="116" t="s">
        <v>83</v>
      </c>
      <c r="D10" s="117"/>
    </row>
    <row r="11" spans="1:4" s="3" customFormat="1" ht="15" customHeight="1" x14ac:dyDescent="0.25">
      <c r="A11" s="12" t="s">
        <v>3</v>
      </c>
      <c r="B11" s="13" t="s">
        <v>15</v>
      </c>
      <c r="C11" s="122" t="s">
        <v>16</v>
      </c>
      <c r="D11" s="123"/>
    </row>
    <row r="12" spans="1:4" s="3" customFormat="1" ht="15" customHeight="1" x14ac:dyDescent="0.25">
      <c r="A12" s="55" t="s">
        <v>4</v>
      </c>
      <c r="B12" s="56" t="s">
        <v>85</v>
      </c>
      <c r="C12" s="52" t="s">
        <v>86</v>
      </c>
      <c r="D12" s="53" t="s">
        <v>87</v>
      </c>
    </row>
    <row r="13" spans="1:4" s="3" customFormat="1" ht="15" customHeight="1" x14ac:dyDescent="0.25">
      <c r="A13" s="57"/>
      <c r="B13" s="58"/>
      <c r="C13" s="52" t="s">
        <v>88</v>
      </c>
      <c r="D13" s="53" t="s">
        <v>89</v>
      </c>
    </row>
    <row r="14" spans="1:4" s="3" customFormat="1" ht="15" customHeight="1" x14ac:dyDescent="0.25">
      <c r="A14" s="57"/>
      <c r="B14" s="58"/>
      <c r="C14" s="52" t="s">
        <v>90</v>
      </c>
      <c r="D14" s="53" t="s">
        <v>91</v>
      </c>
    </row>
    <row r="15" spans="1:4" s="3" customFormat="1" ht="15" customHeight="1" x14ac:dyDescent="0.25">
      <c r="A15" s="57"/>
      <c r="B15" s="58"/>
      <c r="C15" s="52" t="s">
        <v>92</v>
      </c>
      <c r="D15" s="53" t="s">
        <v>93</v>
      </c>
    </row>
    <row r="16" spans="1:4" s="3" customFormat="1" ht="15" customHeight="1" x14ac:dyDescent="0.25">
      <c r="A16" s="57"/>
      <c r="B16" s="58"/>
      <c r="C16" s="52" t="s">
        <v>94</v>
      </c>
      <c r="D16" s="53" t="s">
        <v>95</v>
      </c>
    </row>
    <row r="17" spans="1:4" s="3" customFormat="1" ht="15" customHeight="1" x14ac:dyDescent="0.25">
      <c r="A17" s="57"/>
      <c r="B17" s="58"/>
      <c r="C17" s="52" t="s">
        <v>96</v>
      </c>
      <c r="D17" s="53" t="s">
        <v>97</v>
      </c>
    </row>
    <row r="18" spans="1:4" s="3" customFormat="1" ht="15" customHeight="1" x14ac:dyDescent="0.25">
      <c r="A18" s="59"/>
      <c r="B18" s="60"/>
      <c r="C18" s="52" t="s">
        <v>98</v>
      </c>
      <c r="D18" s="53" t="s">
        <v>99</v>
      </c>
    </row>
    <row r="19" spans="1:4" s="3" customFormat="1" ht="14.25" customHeight="1" x14ac:dyDescent="0.25">
      <c r="A19" s="12" t="s">
        <v>5</v>
      </c>
      <c r="B19" s="13" t="s">
        <v>17</v>
      </c>
      <c r="C19" s="124" t="s">
        <v>100</v>
      </c>
      <c r="D19" s="125"/>
    </row>
    <row r="20" spans="1:4" s="3" customFormat="1" x14ac:dyDescent="0.25">
      <c r="A20" s="12" t="s">
        <v>6</v>
      </c>
      <c r="B20" s="13" t="s">
        <v>18</v>
      </c>
      <c r="C20" s="126" t="s">
        <v>58</v>
      </c>
      <c r="D20" s="127"/>
    </row>
    <row r="21" spans="1:4" s="3" customFormat="1" ht="16.5" customHeight="1" x14ac:dyDescent="0.25">
      <c r="A21" s="12" t="s">
        <v>7</v>
      </c>
      <c r="B21" s="13" t="s">
        <v>19</v>
      </c>
      <c r="C21" s="116" t="s">
        <v>20</v>
      </c>
      <c r="D21" s="117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18" t="s">
        <v>27</v>
      </c>
      <c r="B26" s="119"/>
      <c r="C26" s="119"/>
      <c r="D26" s="120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104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105</v>
      </c>
      <c r="C30" s="6" t="s">
        <v>106</v>
      </c>
      <c r="D30" s="10" t="s">
        <v>107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5" ht="12" customHeight="1" x14ac:dyDescent="0.25">
      <c r="A33" s="7">
        <v>1</v>
      </c>
      <c r="B33" s="6" t="s">
        <v>29</v>
      </c>
      <c r="C33" s="6" t="s">
        <v>114</v>
      </c>
      <c r="D33" s="10" t="s">
        <v>30</v>
      </c>
    </row>
    <row r="34" spans="1:5" x14ac:dyDescent="0.25">
      <c r="A34" s="20" t="s">
        <v>31</v>
      </c>
      <c r="B34" s="19"/>
      <c r="C34" s="19"/>
      <c r="D34" s="19"/>
    </row>
    <row r="35" spans="1:5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 x14ac:dyDescent="0.25">
      <c r="A36" s="20" t="s">
        <v>34</v>
      </c>
      <c r="B36" s="19"/>
      <c r="C36" s="19"/>
      <c r="D36" s="19"/>
    </row>
    <row r="37" spans="1:5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52</v>
      </c>
      <c r="B39" s="19"/>
      <c r="C39" s="19"/>
      <c r="D39" s="19"/>
    </row>
    <row r="40" spans="1:5" x14ac:dyDescent="0.25">
      <c r="A40" s="7">
        <v>1</v>
      </c>
      <c r="B40" s="6" t="s">
        <v>36</v>
      </c>
      <c r="C40" s="114">
        <v>1974</v>
      </c>
      <c r="D40" s="121"/>
    </row>
    <row r="41" spans="1:5" x14ac:dyDescent="0.25">
      <c r="A41" s="7">
        <v>2</v>
      </c>
      <c r="B41" s="6" t="s">
        <v>38</v>
      </c>
      <c r="C41" s="114" t="s">
        <v>108</v>
      </c>
      <c r="D41" s="121"/>
    </row>
    <row r="42" spans="1:5" ht="15" customHeight="1" x14ac:dyDescent="0.25">
      <c r="A42" s="7">
        <v>3</v>
      </c>
      <c r="B42" s="6" t="s">
        <v>39</v>
      </c>
      <c r="C42" s="114" t="s">
        <v>109</v>
      </c>
      <c r="D42" s="115"/>
      <c r="E42" t="s">
        <v>102</v>
      </c>
    </row>
    <row r="43" spans="1:5" x14ac:dyDescent="0.25">
      <c r="A43" s="7">
        <v>4</v>
      </c>
      <c r="B43" s="6" t="s">
        <v>37</v>
      </c>
      <c r="C43" s="114" t="s">
        <v>59</v>
      </c>
      <c r="D43" s="115"/>
    </row>
    <row r="44" spans="1:5" x14ac:dyDescent="0.25">
      <c r="A44" s="7">
        <v>5</v>
      </c>
      <c r="B44" s="6" t="s">
        <v>40</v>
      </c>
      <c r="C44" s="114" t="s">
        <v>59</v>
      </c>
      <c r="D44" s="115"/>
    </row>
    <row r="45" spans="1:5" x14ac:dyDescent="0.25">
      <c r="A45" s="7">
        <v>6</v>
      </c>
      <c r="B45" s="6" t="s">
        <v>41</v>
      </c>
      <c r="C45" s="114" t="s">
        <v>111</v>
      </c>
      <c r="D45" s="121"/>
    </row>
    <row r="46" spans="1:5" ht="15" customHeight="1" x14ac:dyDescent="0.25">
      <c r="A46" s="7">
        <v>7</v>
      </c>
      <c r="B46" s="6" t="s">
        <v>42</v>
      </c>
      <c r="C46" s="114" t="s">
        <v>112</v>
      </c>
      <c r="D46" s="121"/>
    </row>
    <row r="47" spans="1:5" x14ac:dyDescent="0.25">
      <c r="A47" s="7">
        <v>8</v>
      </c>
      <c r="B47" s="6" t="s">
        <v>43</v>
      </c>
      <c r="C47" s="114" t="s">
        <v>129</v>
      </c>
      <c r="D47" s="121"/>
    </row>
    <row r="48" spans="1:5" x14ac:dyDescent="0.25">
      <c r="A48" s="7">
        <v>9</v>
      </c>
      <c r="B48" s="6" t="s">
        <v>115</v>
      </c>
      <c r="C48" s="114" t="s">
        <v>116</v>
      </c>
      <c r="D48" s="121"/>
    </row>
    <row r="49" spans="1:5" x14ac:dyDescent="0.25">
      <c r="A49" s="79"/>
      <c r="B49" s="80" t="s">
        <v>84</v>
      </c>
      <c r="C49" s="81" t="s">
        <v>110</v>
      </c>
      <c r="D49" s="81"/>
    </row>
    <row r="50" spans="1:5" ht="15" customHeight="1" x14ac:dyDescent="0.25">
      <c r="A50" s="4"/>
    </row>
    <row r="51" spans="1:5" x14ac:dyDescent="0.25">
      <c r="A51" s="4"/>
      <c r="E51" s="70"/>
    </row>
    <row r="53" spans="1:5" ht="15" customHeight="1" x14ac:dyDescent="0.25"/>
    <row r="55" spans="1:5" x14ac:dyDescent="0.25">
      <c r="C55" s="42"/>
    </row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24" workbookViewId="0">
      <selection activeCell="J72" sqref="J72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5703125" customWidth="1"/>
    <col min="9" max="9" width="9.42578125" customWidth="1"/>
  </cols>
  <sheetData>
    <row r="1" spans="1:8" x14ac:dyDescent="0.25">
      <c r="A1" s="4" t="s">
        <v>123</v>
      </c>
      <c r="B1"/>
      <c r="C1" s="42"/>
      <c r="D1" s="42"/>
    </row>
    <row r="2" spans="1:8" ht="13.5" customHeight="1" x14ac:dyDescent="0.25">
      <c r="A2" s="4" t="s">
        <v>138</v>
      </c>
      <c r="B2"/>
      <c r="C2" s="42"/>
      <c r="D2" s="42"/>
    </row>
    <row r="3" spans="1:8" ht="56.25" customHeight="1" x14ac:dyDescent="0.25">
      <c r="A3" s="150" t="s">
        <v>65</v>
      </c>
      <c r="B3" s="151"/>
      <c r="C3" s="43" t="s">
        <v>124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125</v>
      </c>
    </row>
    <row r="4" spans="1:8" ht="26.25" customHeight="1" x14ac:dyDescent="0.25">
      <c r="A4" s="170" t="s">
        <v>139</v>
      </c>
      <c r="B4" s="171"/>
      <c r="C4" s="43"/>
      <c r="D4" s="32">
        <v>-276.95999999999998</v>
      </c>
      <c r="E4" s="32"/>
      <c r="F4" s="32"/>
      <c r="G4" s="44"/>
      <c r="H4" s="32"/>
    </row>
    <row r="5" spans="1:8" ht="14.25" customHeight="1" x14ac:dyDescent="0.25">
      <c r="A5" s="85" t="s">
        <v>126</v>
      </c>
      <c r="B5" s="86"/>
      <c r="C5" s="43"/>
      <c r="D5" s="32"/>
      <c r="E5" s="32"/>
      <c r="F5" s="32"/>
      <c r="G5" s="44"/>
      <c r="H5" s="32"/>
    </row>
    <row r="6" spans="1:8" ht="13.5" customHeight="1" x14ac:dyDescent="0.25">
      <c r="A6" s="85" t="s">
        <v>127</v>
      </c>
      <c r="B6" s="86"/>
      <c r="C6" s="43"/>
      <c r="D6" s="32"/>
      <c r="E6" s="32"/>
      <c r="F6" s="32"/>
      <c r="G6" s="44"/>
      <c r="H6" s="32"/>
    </row>
    <row r="7" spans="1:8" ht="14.25" customHeight="1" x14ac:dyDescent="0.25">
      <c r="A7" s="168" t="s">
        <v>140</v>
      </c>
      <c r="B7" s="147"/>
      <c r="C7" s="147"/>
      <c r="D7" s="147"/>
      <c r="E7" s="147"/>
      <c r="F7" s="147"/>
      <c r="G7" s="147"/>
      <c r="H7" s="172"/>
    </row>
    <row r="8" spans="1:8" ht="17.25" customHeight="1" x14ac:dyDescent="0.25">
      <c r="A8" s="150" t="s">
        <v>70</v>
      </c>
      <c r="B8" s="167"/>
      <c r="C8" s="36">
        <v>15.83</v>
      </c>
      <c r="D8" s="33">
        <v>-17.59</v>
      </c>
      <c r="E8" s="7">
        <f>E12+E15+E18+E21</f>
        <v>69.53</v>
      </c>
      <c r="F8" s="7">
        <f>F12+F15+F18+F21</f>
        <v>84.11</v>
      </c>
      <c r="G8" s="7">
        <v>84.11</v>
      </c>
      <c r="H8" s="33">
        <f>F8-E8+D8</f>
        <v>-3.0100000000000016</v>
      </c>
    </row>
    <row r="9" spans="1:8" x14ac:dyDescent="0.25">
      <c r="A9" s="45" t="s">
        <v>71</v>
      </c>
      <c r="B9" s="46"/>
      <c r="C9" s="7">
        <v>14.25</v>
      </c>
      <c r="D9" s="7">
        <f>D8-D10</f>
        <v>-15.83</v>
      </c>
      <c r="E9" s="91">
        <f>E8-E10</f>
        <v>62.576999999999998</v>
      </c>
      <c r="F9" s="91">
        <f>F8-F10</f>
        <v>75.698999999999998</v>
      </c>
      <c r="G9" s="91">
        <f>G8-G10</f>
        <v>75.698999999999998</v>
      </c>
      <c r="H9" s="33">
        <f t="shared" ref="H9:H10" si="0">F9-E9+D9</f>
        <v>-2.7080000000000002</v>
      </c>
    </row>
    <row r="10" spans="1:8" x14ac:dyDescent="0.25">
      <c r="A10" s="146" t="s">
        <v>72</v>
      </c>
      <c r="B10" s="147"/>
      <c r="C10" s="7">
        <v>1.58</v>
      </c>
      <c r="D10" s="7">
        <v>-1.76</v>
      </c>
      <c r="E10" s="91">
        <f>E8*10%</f>
        <v>6.9530000000000003</v>
      </c>
      <c r="F10" s="91">
        <f>F8*10%</f>
        <v>8.4109999999999996</v>
      </c>
      <c r="G10" s="91">
        <f>G8*10%</f>
        <v>8.4109999999999996</v>
      </c>
      <c r="H10" s="33">
        <f t="shared" si="0"/>
        <v>-0.30200000000000071</v>
      </c>
    </row>
    <row r="11" spans="1:8" ht="12.75" customHeight="1" x14ac:dyDescent="0.25">
      <c r="A11" s="168" t="s">
        <v>73</v>
      </c>
      <c r="B11" s="169"/>
      <c r="C11" s="169"/>
      <c r="D11" s="169"/>
      <c r="E11" s="169"/>
      <c r="F11" s="169"/>
      <c r="G11" s="169"/>
      <c r="H11" s="77"/>
    </row>
    <row r="12" spans="1:8" x14ac:dyDescent="0.25">
      <c r="A12" s="148" t="s">
        <v>55</v>
      </c>
      <c r="B12" s="149"/>
      <c r="C12" s="36">
        <v>5.65</v>
      </c>
      <c r="D12" s="93">
        <v>-6.59</v>
      </c>
      <c r="E12" s="33">
        <v>24.86</v>
      </c>
      <c r="F12" s="33">
        <v>30.35</v>
      </c>
      <c r="G12" s="33">
        <v>30.35</v>
      </c>
      <c r="H12" s="112">
        <f t="shared" ref="H12:H23" si="1">F12-E12+D12</f>
        <v>-1.0999999999999979</v>
      </c>
    </row>
    <row r="13" spans="1:8" x14ac:dyDescent="0.25">
      <c r="A13" s="45" t="s">
        <v>71</v>
      </c>
      <c r="B13" s="46"/>
      <c r="C13" s="7">
        <v>5.08</v>
      </c>
      <c r="D13" s="91">
        <f>D12-D14</f>
        <v>-5.931</v>
      </c>
      <c r="E13" s="91">
        <f>E12-E14</f>
        <v>22.373999999999999</v>
      </c>
      <c r="F13" s="91">
        <f>F12-F14</f>
        <v>27.315000000000001</v>
      </c>
      <c r="G13" s="91">
        <f>G12-G14</f>
        <v>27.315000000000001</v>
      </c>
      <c r="H13" s="112">
        <f t="shared" si="1"/>
        <v>-0.98999999999999755</v>
      </c>
    </row>
    <row r="14" spans="1:8" x14ac:dyDescent="0.25">
      <c r="A14" s="146" t="s">
        <v>72</v>
      </c>
      <c r="B14" s="147"/>
      <c r="C14" s="7">
        <v>0.56999999999999995</v>
      </c>
      <c r="D14" s="91">
        <f>D12*10%</f>
        <v>-0.65900000000000003</v>
      </c>
      <c r="E14" s="91">
        <f>E12*10%</f>
        <v>2.4860000000000002</v>
      </c>
      <c r="F14" s="91">
        <f>F12*10%</f>
        <v>3.0350000000000001</v>
      </c>
      <c r="G14" s="91">
        <f>G12*10%</f>
        <v>3.0350000000000001</v>
      </c>
      <c r="H14" s="112">
        <f t="shared" si="1"/>
        <v>-0.1100000000000001</v>
      </c>
    </row>
    <row r="15" spans="1:8" ht="23.25" customHeight="1" x14ac:dyDescent="0.25">
      <c r="A15" s="148" t="s">
        <v>46</v>
      </c>
      <c r="B15" s="149"/>
      <c r="C15" s="36">
        <v>3.45</v>
      </c>
      <c r="D15" s="93">
        <v>-3.97</v>
      </c>
      <c r="E15" s="33">
        <v>15.18</v>
      </c>
      <c r="F15" s="33">
        <v>18.53</v>
      </c>
      <c r="G15" s="33">
        <v>18.53</v>
      </c>
      <c r="H15" s="112">
        <f t="shared" si="1"/>
        <v>-0.61999999999999877</v>
      </c>
    </row>
    <row r="16" spans="1:8" x14ac:dyDescent="0.25">
      <c r="A16" s="45" t="s">
        <v>71</v>
      </c>
      <c r="B16" s="46"/>
      <c r="C16" s="7">
        <v>3.1</v>
      </c>
      <c r="D16" s="91">
        <f>D15-D17</f>
        <v>-3.5730000000000004</v>
      </c>
      <c r="E16" s="91">
        <f>E15-E17</f>
        <v>13.661999999999999</v>
      </c>
      <c r="F16" s="91">
        <f>F15-F17</f>
        <v>16.677</v>
      </c>
      <c r="G16" s="91">
        <f>G15-G17</f>
        <v>16.677</v>
      </c>
      <c r="H16" s="112">
        <f t="shared" si="1"/>
        <v>-0.55799999999999983</v>
      </c>
    </row>
    <row r="17" spans="1:8" ht="15" customHeight="1" x14ac:dyDescent="0.25">
      <c r="A17" s="146" t="s">
        <v>72</v>
      </c>
      <c r="B17" s="147"/>
      <c r="C17" s="7">
        <v>0.35</v>
      </c>
      <c r="D17" s="91">
        <f>D15*10%</f>
        <v>-0.39700000000000002</v>
      </c>
      <c r="E17" s="91">
        <f>E15*10%</f>
        <v>1.518</v>
      </c>
      <c r="F17" s="91">
        <f>F15*10%</f>
        <v>1.8530000000000002</v>
      </c>
      <c r="G17" s="91">
        <f>G15*10%</f>
        <v>1.8530000000000002</v>
      </c>
      <c r="H17" s="112">
        <f t="shared" si="1"/>
        <v>-6.1999999999999833E-2</v>
      </c>
    </row>
    <row r="18" spans="1:8" ht="14.25" customHeight="1" x14ac:dyDescent="0.25">
      <c r="A18" s="148" t="s">
        <v>56</v>
      </c>
      <c r="B18" s="149"/>
      <c r="C18" s="43">
        <v>2.37</v>
      </c>
      <c r="D18" s="93">
        <v>-2.78</v>
      </c>
      <c r="E18" s="33">
        <v>10.43</v>
      </c>
      <c r="F18" s="33">
        <v>12.73</v>
      </c>
      <c r="G18" s="33">
        <v>12.73</v>
      </c>
      <c r="H18" s="112">
        <f t="shared" si="1"/>
        <v>-0.47999999999999909</v>
      </c>
    </row>
    <row r="19" spans="1:8" ht="13.5" customHeight="1" x14ac:dyDescent="0.25">
      <c r="A19" s="45" t="s">
        <v>71</v>
      </c>
      <c r="B19" s="46"/>
      <c r="C19" s="7">
        <v>2.13</v>
      </c>
      <c r="D19" s="91">
        <f>D18-D20</f>
        <v>-2.5019999999999998</v>
      </c>
      <c r="E19" s="91">
        <f>E18-E20</f>
        <v>9.3870000000000005</v>
      </c>
      <c r="F19" s="91">
        <f>F18-F20</f>
        <v>11.457000000000001</v>
      </c>
      <c r="G19" s="91">
        <f>G18-G20</f>
        <v>11.457000000000001</v>
      </c>
      <c r="H19" s="112">
        <f t="shared" si="1"/>
        <v>-0.4319999999999995</v>
      </c>
    </row>
    <row r="20" spans="1:8" ht="12.75" customHeight="1" x14ac:dyDescent="0.25">
      <c r="A20" s="146" t="s">
        <v>72</v>
      </c>
      <c r="B20" s="147"/>
      <c r="C20" s="7">
        <v>0.24</v>
      </c>
      <c r="D20" s="91">
        <f>D18*10%</f>
        <v>-0.27799999999999997</v>
      </c>
      <c r="E20" s="91">
        <f>E18*10%</f>
        <v>1.0429999999999999</v>
      </c>
      <c r="F20" s="91">
        <f>F18*10%</f>
        <v>1.2730000000000001</v>
      </c>
      <c r="G20" s="91">
        <f>G18*10%</f>
        <v>1.2730000000000001</v>
      </c>
      <c r="H20" s="112">
        <f t="shared" si="1"/>
        <v>-4.7999999999999765E-2</v>
      </c>
    </row>
    <row r="21" spans="1:8" ht="14.25" customHeight="1" x14ac:dyDescent="0.25">
      <c r="A21" s="10" t="s">
        <v>103</v>
      </c>
      <c r="B21" s="47"/>
      <c r="C21" s="35">
        <v>4.3600000000000003</v>
      </c>
      <c r="D21" s="91">
        <v>-4.25</v>
      </c>
      <c r="E21" s="7">
        <v>19.059999999999999</v>
      </c>
      <c r="F21" s="7">
        <v>22.5</v>
      </c>
      <c r="G21" s="7">
        <v>22.5</v>
      </c>
      <c r="H21" s="112">
        <f t="shared" si="1"/>
        <v>-0.80999999999999872</v>
      </c>
    </row>
    <row r="22" spans="1:8" ht="14.25" customHeight="1" x14ac:dyDescent="0.25">
      <c r="A22" s="45" t="s">
        <v>71</v>
      </c>
      <c r="B22" s="46"/>
      <c r="C22" s="7">
        <v>3.92</v>
      </c>
      <c r="D22" s="91">
        <f>D21-D23</f>
        <v>-3.8250000000000002</v>
      </c>
      <c r="E22" s="91">
        <f>E21-E23</f>
        <v>17.154</v>
      </c>
      <c r="F22" s="91">
        <f>F21-F23</f>
        <v>20.25</v>
      </c>
      <c r="G22" s="91">
        <f>G21-G23</f>
        <v>20.25</v>
      </c>
      <c r="H22" s="112">
        <f t="shared" si="1"/>
        <v>-0.72900000000000009</v>
      </c>
    </row>
    <row r="23" spans="1:8" x14ac:dyDescent="0.25">
      <c r="A23" s="146" t="s">
        <v>72</v>
      </c>
      <c r="B23" s="147"/>
      <c r="C23" s="7">
        <v>0.44</v>
      </c>
      <c r="D23" s="91">
        <f>D21*10%</f>
        <v>-0.42500000000000004</v>
      </c>
      <c r="E23" s="91">
        <f>E21*10%</f>
        <v>1.9059999999999999</v>
      </c>
      <c r="F23" s="91">
        <f>F21*10%</f>
        <v>2.25</v>
      </c>
      <c r="G23" s="91">
        <f>G21*10%</f>
        <v>2.25</v>
      </c>
      <c r="H23" s="112">
        <f t="shared" si="1"/>
        <v>-8.0999999999999961E-2</v>
      </c>
    </row>
    <row r="24" spans="1:8" x14ac:dyDescent="0.25">
      <c r="A24" s="64"/>
      <c r="B24" s="65"/>
      <c r="C24" s="7"/>
      <c r="D24" s="7"/>
      <c r="E24" s="7"/>
      <c r="F24" s="7"/>
      <c r="G24" s="63"/>
      <c r="H24" s="7"/>
    </row>
    <row r="25" spans="1:8" ht="14.25" customHeight="1" x14ac:dyDescent="0.25">
      <c r="A25" s="150" t="s">
        <v>47</v>
      </c>
      <c r="B25" s="151"/>
      <c r="C25" s="35">
        <v>5.29</v>
      </c>
      <c r="D25" s="35">
        <v>-328.94</v>
      </c>
      <c r="E25" s="35">
        <v>23.28</v>
      </c>
      <c r="F25" s="35">
        <v>28.42</v>
      </c>
      <c r="G25" s="66">
        <f>G26+G27</f>
        <v>2.84</v>
      </c>
      <c r="H25" s="78">
        <f>F25-E25+D25+F25-G25</f>
        <v>-298.21999999999997</v>
      </c>
    </row>
    <row r="26" spans="1:8" ht="15" customHeight="1" x14ac:dyDescent="0.25">
      <c r="A26" s="67" t="s">
        <v>74</v>
      </c>
      <c r="B26" s="68"/>
      <c r="C26" s="35">
        <v>4.76</v>
      </c>
      <c r="D26" s="35">
        <v>-328.22</v>
      </c>
      <c r="E26" s="91">
        <f>E25-E27</f>
        <v>20.952000000000002</v>
      </c>
      <c r="F26" s="91">
        <f>F25-F27</f>
        <v>25.578000000000003</v>
      </c>
      <c r="G26" s="76">
        <v>0</v>
      </c>
      <c r="H26" s="92">
        <f t="shared" ref="H26:H27" si="2">F26-E26+D26+F26-G26</f>
        <v>-298.01600000000008</v>
      </c>
    </row>
    <row r="27" spans="1:8" ht="12.75" customHeight="1" x14ac:dyDescent="0.25">
      <c r="A27" s="146" t="s">
        <v>72</v>
      </c>
      <c r="B27" s="147"/>
      <c r="C27" s="7">
        <v>0.53</v>
      </c>
      <c r="D27" s="7">
        <v>-0.72</v>
      </c>
      <c r="E27" s="91">
        <f>E25*10%</f>
        <v>2.3280000000000003</v>
      </c>
      <c r="F27" s="91">
        <f>F25*10%</f>
        <v>2.8420000000000005</v>
      </c>
      <c r="G27" s="72">
        <v>2.84</v>
      </c>
      <c r="H27" s="92">
        <f t="shared" si="2"/>
        <v>-0.20399999999999885</v>
      </c>
    </row>
    <row r="28" spans="1:8" ht="12.75" customHeight="1" x14ac:dyDescent="0.25">
      <c r="A28" s="110"/>
      <c r="B28" s="109"/>
      <c r="C28" s="7"/>
      <c r="D28" s="7"/>
      <c r="E28" s="91"/>
      <c r="F28" s="91"/>
      <c r="G28" s="108"/>
      <c r="H28" s="92"/>
    </row>
    <row r="29" spans="1:8" ht="12.75" customHeight="1" x14ac:dyDescent="0.25">
      <c r="A29" s="163" t="s">
        <v>130</v>
      </c>
      <c r="B29" s="164"/>
      <c r="C29" s="7"/>
      <c r="D29" s="35">
        <v>-0.72</v>
      </c>
      <c r="E29" s="107">
        <f>E31+E32+E33+E34</f>
        <v>2.5500000000000003</v>
      </c>
      <c r="F29" s="107">
        <f t="shared" ref="F29:G29" si="3">F31+F32+F33+F34</f>
        <v>3.17</v>
      </c>
      <c r="G29" s="107">
        <f t="shared" si="3"/>
        <v>3.17</v>
      </c>
      <c r="H29" s="78">
        <f t="shared" ref="H29:H34" si="4">F29-E29+D29+F29-G29</f>
        <v>-0.10000000000000053</v>
      </c>
    </row>
    <row r="30" spans="1:8" ht="12.75" customHeight="1" x14ac:dyDescent="0.25">
      <c r="A30" s="45" t="s">
        <v>131</v>
      </c>
      <c r="B30" s="106"/>
      <c r="C30" s="7"/>
      <c r="D30" s="7"/>
      <c r="E30" s="91"/>
      <c r="F30" s="91"/>
      <c r="G30" s="105"/>
      <c r="H30" s="78"/>
    </row>
    <row r="31" spans="1:8" ht="12.75" customHeight="1" x14ac:dyDescent="0.25">
      <c r="A31" s="165" t="s">
        <v>132</v>
      </c>
      <c r="B31" s="166"/>
      <c r="C31" s="7"/>
      <c r="D31" s="7">
        <v>-0.04</v>
      </c>
      <c r="E31" s="91">
        <v>0.24</v>
      </c>
      <c r="F31" s="91">
        <v>0.27</v>
      </c>
      <c r="G31" s="91">
        <v>0.27</v>
      </c>
      <c r="H31" s="113">
        <f t="shared" si="4"/>
        <v>-9.9999999999999534E-3</v>
      </c>
    </row>
    <row r="32" spans="1:8" ht="12.75" customHeight="1" x14ac:dyDescent="0.25">
      <c r="A32" s="165" t="s">
        <v>134</v>
      </c>
      <c r="B32" s="166"/>
      <c r="C32" s="7"/>
      <c r="D32" s="7">
        <v>-0.17</v>
      </c>
      <c r="E32" s="91">
        <v>1.01</v>
      </c>
      <c r="F32" s="91">
        <v>1.1599999999999999</v>
      </c>
      <c r="G32" s="91">
        <v>1.1599999999999999</v>
      </c>
      <c r="H32" s="113">
        <f t="shared" si="4"/>
        <v>-2.0000000000000018E-2</v>
      </c>
    </row>
    <row r="33" spans="1:9" ht="12.75" customHeight="1" x14ac:dyDescent="0.25">
      <c r="A33" s="165" t="s">
        <v>135</v>
      </c>
      <c r="B33" s="166"/>
      <c r="C33" s="7"/>
      <c r="D33" s="7">
        <v>-0.49</v>
      </c>
      <c r="E33" s="91">
        <v>1.08</v>
      </c>
      <c r="F33" s="91">
        <v>1.5</v>
      </c>
      <c r="G33" s="91">
        <v>1.5</v>
      </c>
      <c r="H33" s="113">
        <f t="shared" si="4"/>
        <v>-7.0000000000000062E-2</v>
      </c>
    </row>
    <row r="34" spans="1:9" ht="12.75" customHeight="1" x14ac:dyDescent="0.25">
      <c r="A34" s="165" t="s">
        <v>133</v>
      </c>
      <c r="B34" s="166"/>
      <c r="C34" s="7"/>
      <c r="D34" s="7">
        <v>-0.02</v>
      </c>
      <c r="E34" s="91">
        <v>0.22</v>
      </c>
      <c r="F34" s="91">
        <v>0.24</v>
      </c>
      <c r="G34" s="91">
        <v>0.24</v>
      </c>
      <c r="H34" s="113">
        <f t="shared" si="4"/>
        <v>0</v>
      </c>
    </row>
    <row r="35" spans="1:9" ht="12.75" customHeight="1" x14ac:dyDescent="0.25">
      <c r="A35" s="160" t="s">
        <v>117</v>
      </c>
      <c r="B35" s="161"/>
      <c r="C35" s="7"/>
      <c r="D35" s="7"/>
      <c r="E35" s="107">
        <f>E8+E25+E29</f>
        <v>95.36</v>
      </c>
      <c r="F35" s="107">
        <f t="shared" ref="F35:G35" si="5">F8+F25+F29</f>
        <v>115.7</v>
      </c>
      <c r="G35" s="107">
        <f t="shared" si="5"/>
        <v>90.12</v>
      </c>
      <c r="H35" s="18"/>
    </row>
    <row r="36" spans="1:9" ht="17.25" customHeight="1" x14ac:dyDescent="0.25">
      <c r="A36" s="162" t="s">
        <v>118</v>
      </c>
      <c r="B36" s="153"/>
      <c r="C36" s="7"/>
      <c r="D36" s="7"/>
      <c r="E36" s="7"/>
      <c r="F36" s="7"/>
      <c r="G36" s="54"/>
      <c r="H36" s="18"/>
    </row>
    <row r="37" spans="1:9" ht="15" hidden="1" customHeight="1" x14ac:dyDescent="0.25">
      <c r="A37" s="152" t="s">
        <v>48</v>
      </c>
      <c r="B37" s="153"/>
      <c r="C37" s="7"/>
      <c r="D37" s="7"/>
      <c r="E37" s="7"/>
      <c r="F37" s="7"/>
      <c r="G37" s="54"/>
      <c r="H37" s="18"/>
    </row>
    <row r="38" spans="1:9" ht="0.75" hidden="1" customHeight="1" x14ac:dyDescent="0.25">
      <c r="A38" s="154" t="s">
        <v>119</v>
      </c>
      <c r="B38" s="155"/>
      <c r="C38" s="134" t="s">
        <v>122</v>
      </c>
      <c r="D38" s="131">
        <v>70.290000000000006</v>
      </c>
      <c r="E38" s="131">
        <v>24.88</v>
      </c>
      <c r="F38" s="131">
        <v>24.88</v>
      </c>
      <c r="G38" s="137">
        <v>4.2300000000000004</v>
      </c>
      <c r="H38" s="35"/>
    </row>
    <row r="39" spans="1:9" ht="7.5" customHeight="1" x14ac:dyDescent="0.25">
      <c r="A39" s="156"/>
      <c r="B39" s="157"/>
      <c r="C39" s="136"/>
      <c r="D39" s="132"/>
      <c r="E39" s="132"/>
      <c r="F39" s="132"/>
      <c r="G39" s="138"/>
      <c r="H39" s="131">
        <f>F38-E38+D38+F38-G38</f>
        <v>90.94</v>
      </c>
    </row>
    <row r="40" spans="1:9" ht="6.75" customHeight="1" x14ac:dyDescent="0.25">
      <c r="A40" s="156"/>
      <c r="B40" s="157"/>
      <c r="C40" s="136"/>
      <c r="D40" s="132"/>
      <c r="E40" s="132"/>
      <c r="F40" s="132"/>
      <c r="G40" s="138"/>
      <c r="H40" s="132"/>
    </row>
    <row r="41" spans="1:9" ht="8.25" customHeight="1" x14ac:dyDescent="0.25">
      <c r="A41" s="158"/>
      <c r="B41" s="159"/>
      <c r="C41" s="135"/>
      <c r="D41" s="133"/>
      <c r="E41" s="133"/>
      <c r="F41" s="133"/>
      <c r="G41" s="139"/>
      <c r="H41" s="133"/>
    </row>
    <row r="42" spans="1:9" ht="15" customHeight="1" x14ac:dyDescent="0.25">
      <c r="A42" s="45" t="s">
        <v>74</v>
      </c>
      <c r="B42" s="46"/>
      <c r="C42" s="84"/>
      <c r="D42" s="84">
        <v>70.989999999999995</v>
      </c>
      <c r="E42" s="84">
        <f>E38-E44</f>
        <v>20.65</v>
      </c>
      <c r="F42" s="84">
        <v>20.65</v>
      </c>
      <c r="G42" s="89">
        <v>0</v>
      </c>
      <c r="H42" s="84">
        <f>F42-E42+D42+F42</f>
        <v>91.639999999999986</v>
      </c>
    </row>
    <row r="43" spans="1:9" ht="1.5" hidden="1" customHeight="1" x14ac:dyDescent="0.25">
      <c r="A43" s="87"/>
      <c r="B43" s="88"/>
      <c r="C43" s="84"/>
      <c r="D43" s="84"/>
      <c r="E43" s="84"/>
      <c r="F43" s="84"/>
      <c r="G43" s="89"/>
      <c r="H43" s="84"/>
    </row>
    <row r="44" spans="1:9" ht="8.25" customHeight="1" x14ac:dyDescent="0.25">
      <c r="A44" s="142" t="s">
        <v>57</v>
      </c>
      <c r="B44" s="143"/>
      <c r="C44" s="134"/>
      <c r="D44" s="134">
        <v>-0.7</v>
      </c>
      <c r="E44" s="134">
        <v>4.2300000000000004</v>
      </c>
      <c r="F44" s="134">
        <v>4.2300000000000004</v>
      </c>
      <c r="G44" s="140">
        <v>4.2300000000000004</v>
      </c>
      <c r="H44" s="134">
        <f>F44-E44+D44+F44-G44</f>
        <v>-0.70000000000000018</v>
      </c>
    </row>
    <row r="45" spans="1:9" ht="8.25" customHeight="1" x14ac:dyDescent="0.25">
      <c r="A45" s="144"/>
      <c r="B45" s="145"/>
      <c r="C45" s="135"/>
      <c r="D45" s="135"/>
      <c r="E45" s="135"/>
      <c r="F45" s="135"/>
      <c r="G45" s="141"/>
      <c r="H45" s="135"/>
    </row>
    <row r="46" spans="1:9" ht="15" customHeight="1" x14ac:dyDescent="0.25">
      <c r="A46" s="103" t="s">
        <v>117</v>
      </c>
      <c r="B46" s="104"/>
      <c r="C46" s="7"/>
      <c r="D46" s="7"/>
      <c r="E46" s="107">
        <f>E35+E38</f>
        <v>120.24</v>
      </c>
      <c r="F46" s="107">
        <f t="shared" ref="F46:G46" si="6">F35+F38</f>
        <v>140.58000000000001</v>
      </c>
      <c r="G46" s="107">
        <f t="shared" si="6"/>
        <v>94.350000000000009</v>
      </c>
      <c r="H46" s="7"/>
    </row>
    <row r="47" spans="1:9" ht="18" customHeight="1" x14ac:dyDescent="0.25">
      <c r="A47" s="128" t="s">
        <v>128</v>
      </c>
      <c r="B47" s="129"/>
      <c r="C47" s="33"/>
      <c r="D47" s="33">
        <v>-276.95999999999998</v>
      </c>
      <c r="E47" s="36"/>
      <c r="F47" s="36"/>
      <c r="G47" s="33"/>
      <c r="H47" s="93">
        <f>F46-E46+D47+F46-G46</f>
        <v>-210.38999999999993</v>
      </c>
      <c r="I47" s="111"/>
    </row>
    <row r="48" spans="1:9" ht="23.25" customHeight="1" x14ac:dyDescent="0.25">
      <c r="A48" s="128" t="s">
        <v>141</v>
      </c>
      <c r="B48" s="128"/>
      <c r="C48" s="98"/>
      <c r="D48" s="98"/>
      <c r="E48" s="99"/>
      <c r="F48" s="100"/>
      <c r="G48" s="100"/>
      <c r="H48" s="99">
        <f>H49+H50</f>
        <v>-210.39</v>
      </c>
    </row>
    <row r="49" spans="1:8" ht="18.75" customHeight="1" x14ac:dyDescent="0.25">
      <c r="A49" s="128" t="s">
        <v>126</v>
      </c>
      <c r="B49" s="130"/>
      <c r="C49" s="98"/>
      <c r="D49" s="98"/>
      <c r="E49" s="99"/>
      <c r="F49" s="100"/>
      <c r="G49" s="100"/>
      <c r="H49" s="99">
        <f>H39</f>
        <v>90.94</v>
      </c>
    </row>
    <row r="50" spans="1:8" ht="17.25" customHeight="1" x14ac:dyDescent="0.25">
      <c r="A50" s="128" t="s">
        <v>127</v>
      </c>
      <c r="B50" s="129"/>
      <c r="C50" s="98"/>
      <c r="D50" s="98"/>
      <c r="E50" s="99"/>
      <c r="F50" s="100"/>
      <c r="G50" s="100"/>
      <c r="H50" s="99">
        <f>H8+H25+H29</f>
        <v>-301.33</v>
      </c>
    </row>
    <row r="51" spans="1:8" ht="14.25" customHeight="1" x14ac:dyDescent="0.25">
      <c r="A51" s="83"/>
      <c r="B51" s="83"/>
      <c r="C51" s="28"/>
      <c r="D51" s="28"/>
      <c r="E51" s="28"/>
      <c r="F51" s="28"/>
      <c r="G51" s="28"/>
      <c r="H51" s="28"/>
    </row>
    <row r="52" spans="1:8" ht="15" customHeight="1" x14ac:dyDescent="0.25">
      <c r="A52" s="101"/>
      <c r="B52" s="102"/>
      <c r="C52" s="102"/>
      <c r="D52" s="102"/>
      <c r="E52" s="102"/>
      <c r="F52" s="102"/>
      <c r="G52" s="102"/>
      <c r="H52" s="102"/>
    </row>
    <row r="53" spans="1:8" ht="14.25" customHeight="1" x14ac:dyDescent="0.25"/>
    <row r="54" spans="1:8" x14ac:dyDescent="0.25">
      <c r="A54" s="21" t="s">
        <v>142</v>
      </c>
      <c r="D54" s="23"/>
      <c r="E54" s="23"/>
      <c r="F54" s="23"/>
      <c r="G54" s="23"/>
      <c r="H54" s="23"/>
    </row>
    <row r="55" spans="1:8" x14ac:dyDescent="0.25">
      <c r="A55" s="179" t="s">
        <v>60</v>
      </c>
      <c r="B55" s="147"/>
      <c r="C55" s="147"/>
      <c r="D55" s="172"/>
      <c r="E55" s="37" t="s">
        <v>61</v>
      </c>
      <c r="F55" s="37" t="s">
        <v>62</v>
      </c>
      <c r="G55" s="37" t="s">
        <v>120</v>
      </c>
      <c r="H55" s="7" t="s">
        <v>121</v>
      </c>
    </row>
    <row r="56" spans="1:8" x14ac:dyDescent="0.25">
      <c r="A56" s="178"/>
      <c r="B56" s="169"/>
      <c r="C56" s="169"/>
      <c r="D56" s="167"/>
      <c r="E56" s="38"/>
      <c r="F56" s="37"/>
      <c r="G56" s="39"/>
      <c r="H56" s="82"/>
    </row>
    <row r="57" spans="1:8" x14ac:dyDescent="0.25">
      <c r="A57" s="178"/>
      <c r="B57" s="169"/>
      <c r="C57" s="169"/>
      <c r="D57" s="167"/>
      <c r="E57" s="38"/>
      <c r="F57" s="37"/>
      <c r="G57" s="39"/>
      <c r="H57" s="82"/>
    </row>
    <row r="58" spans="1:8" x14ac:dyDescent="0.25">
      <c r="A58" s="178"/>
      <c r="B58" s="169"/>
      <c r="C58" s="169"/>
      <c r="D58" s="167"/>
      <c r="E58" s="38"/>
      <c r="F58" s="37"/>
      <c r="G58" s="39"/>
      <c r="H58" s="82"/>
    </row>
    <row r="59" spans="1:8" x14ac:dyDescent="0.25">
      <c r="A59" s="178" t="s">
        <v>8</v>
      </c>
      <c r="B59" s="169"/>
      <c r="C59" s="169"/>
      <c r="D59" s="167"/>
      <c r="E59" s="38"/>
      <c r="F59" s="37"/>
      <c r="G59" s="39">
        <f>SUM(G56:G58)</f>
        <v>0</v>
      </c>
      <c r="H59" s="82"/>
    </row>
    <row r="60" spans="1:8" x14ac:dyDescent="0.25">
      <c r="A60" s="21" t="s">
        <v>49</v>
      </c>
      <c r="D60" s="23"/>
      <c r="E60" s="23"/>
      <c r="F60" s="23"/>
      <c r="G60" s="23"/>
      <c r="H60" s="19"/>
    </row>
    <row r="61" spans="1:8" x14ac:dyDescent="0.25">
      <c r="A61" s="21" t="s">
        <v>50</v>
      </c>
      <c r="D61" s="23"/>
      <c r="E61" s="23"/>
      <c r="F61" s="23"/>
      <c r="G61" s="23"/>
      <c r="H61" s="23"/>
    </row>
    <row r="62" spans="1:8" ht="39" x14ac:dyDescent="0.25">
      <c r="A62" s="179" t="s">
        <v>64</v>
      </c>
      <c r="B62" s="147"/>
      <c r="C62" s="147"/>
      <c r="D62" s="147"/>
      <c r="E62" s="172"/>
      <c r="F62" s="41" t="s">
        <v>62</v>
      </c>
      <c r="G62" s="40" t="s">
        <v>63</v>
      </c>
      <c r="H62" s="75"/>
    </row>
    <row r="63" spans="1:8" x14ac:dyDescent="0.25">
      <c r="A63" s="178"/>
      <c r="B63" s="169"/>
      <c r="C63" s="169"/>
      <c r="D63" s="169"/>
      <c r="E63" s="167"/>
      <c r="F63" s="37" t="s">
        <v>59</v>
      </c>
      <c r="G63" s="37"/>
      <c r="H63" s="50"/>
    </row>
    <row r="64" spans="1:8" x14ac:dyDescent="0.25">
      <c r="A64" s="48"/>
      <c r="B64" s="49"/>
      <c r="C64" s="49"/>
      <c r="D64" s="49"/>
      <c r="E64" s="49"/>
      <c r="F64" s="50"/>
      <c r="G64" s="50"/>
      <c r="H64" s="50"/>
    </row>
    <row r="65" spans="1:14" ht="18" customHeight="1" x14ac:dyDescent="0.25">
      <c r="B65" s="62"/>
      <c r="C65" s="62"/>
      <c r="D65" s="69"/>
      <c r="E65" s="62"/>
      <c r="F65" s="62"/>
      <c r="G65" s="62"/>
      <c r="H65" s="73"/>
    </row>
    <row r="66" spans="1:14" x14ac:dyDescent="0.25">
      <c r="A66" s="61" t="s">
        <v>101</v>
      </c>
      <c r="B66" s="62"/>
      <c r="C66" s="62"/>
      <c r="D66" s="62"/>
      <c r="E66" s="62"/>
      <c r="F66" s="62"/>
      <c r="G66" s="62"/>
      <c r="H66" s="73"/>
    </row>
    <row r="67" spans="1:14" x14ac:dyDescent="0.25">
      <c r="A67" s="173" t="s">
        <v>143</v>
      </c>
      <c r="B67" s="174"/>
      <c r="C67" s="174"/>
      <c r="D67" s="174"/>
      <c r="E67" s="174"/>
      <c r="F67" s="174"/>
      <c r="G67" s="174"/>
      <c r="H67" s="73"/>
    </row>
    <row r="68" spans="1:14" ht="9.75" customHeight="1" x14ac:dyDescent="0.25">
      <c r="A68" s="176" t="s">
        <v>136</v>
      </c>
      <c r="B68" s="177"/>
      <c r="C68" s="177"/>
      <c r="D68" s="177"/>
      <c r="E68" s="177"/>
      <c r="F68" s="177"/>
      <c r="G68" s="177"/>
      <c r="H68" s="74"/>
    </row>
    <row r="69" spans="1:14" x14ac:dyDescent="0.25">
      <c r="A69" s="177"/>
      <c r="B69" s="177"/>
      <c r="C69" s="177"/>
      <c r="D69" s="177"/>
      <c r="E69" s="177"/>
      <c r="F69" s="177"/>
      <c r="G69" s="177"/>
      <c r="H69" s="74"/>
      <c r="I69" s="19"/>
      <c r="J69" s="19"/>
      <c r="K69" s="19"/>
      <c r="L69" s="19"/>
      <c r="M69" s="19"/>
      <c r="N69" s="19"/>
    </row>
    <row r="70" spans="1:14" ht="10.5" customHeight="1" x14ac:dyDescent="0.25">
      <c r="A70" s="177"/>
      <c r="B70" s="177"/>
      <c r="C70" s="177"/>
      <c r="D70" s="177"/>
      <c r="E70" s="177"/>
      <c r="F70" s="177"/>
      <c r="G70" s="177"/>
      <c r="H70" s="74"/>
    </row>
    <row r="71" spans="1:14" ht="15.75" hidden="1" customHeight="1" x14ac:dyDescent="0.25">
      <c r="A71" s="177"/>
      <c r="B71" s="177"/>
      <c r="C71" s="177"/>
      <c r="D71" s="177"/>
      <c r="E71" s="177"/>
      <c r="F71" s="177"/>
      <c r="G71" s="177"/>
      <c r="H71" s="74"/>
    </row>
    <row r="72" spans="1:14" ht="15.75" customHeight="1" x14ac:dyDescent="0.25">
      <c r="A72" s="90"/>
      <c r="B72" s="90"/>
      <c r="C72" s="90"/>
      <c r="D72" s="90"/>
      <c r="E72" s="90"/>
      <c r="F72" s="90"/>
      <c r="G72" s="90"/>
      <c r="H72" s="90"/>
      <c r="J72" t="s">
        <v>102</v>
      </c>
    </row>
    <row r="73" spans="1:14" ht="15.75" customHeight="1" x14ac:dyDescent="0.25">
      <c r="A73" s="90"/>
      <c r="B73" s="90"/>
      <c r="C73" s="90"/>
      <c r="D73" s="90"/>
      <c r="E73" s="90"/>
      <c r="F73" s="90"/>
      <c r="G73" s="90"/>
      <c r="H73" s="90"/>
    </row>
    <row r="74" spans="1:14" ht="12" customHeight="1" x14ac:dyDescent="0.25">
      <c r="A74" s="71"/>
      <c r="B74" s="71"/>
      <c r="C74" s="71"/>
      <c r="D74" s="71"/>
      <c r="E74" s="71"/>
      <c r="F74" s="71"/>
      <c r="G74" s="71"/>
      <c r="H74" s="74"/>
    </row>
    <row r="75" spans="1:14" ht="12" customHeight="1" x14ac:dyDescent="0.25">
      <c r="A75" s="173" t="s">
        <v>75</v>
      </c>
      <c r="B75" s="175"/>
      <c r="C75" s="175"/>
      <c r="D75" s="94"/>
      <c r="E75" s="94"/>
      <c r="F75" s="94"/>
      <c r="G75" s="62"/>
      <c r="H75" s="73"/>
    </row>
    <row r="76" spans="1:14" x14ac:dyDescent="0.25">
      <c r="A76" s="21" t="s">
        <v>76</v>
      </c>
      <c r="B76" s="95"/>
      <c r="C76" s="96"/>
      <c r="D76" s="4"/>
      <c r="E76" s="21" t="s">
        <v>78</v>
      </c>
      <c r="F76" s="4"/>
    </row>
    <row r="77" spans="1:14" x14ac:dyDescent="0.25">
      <c r="A77" s="21" t="s">
        <v>77</v>
      </c>
      <c r="B77" s="95"/>
      <c r="C77" s="96"/>
      <c r="D77" s="4"/>
      <c r="E77" s="4"/>
      <c r="F77" s="97"/>
    </row>
    <row r="78" spans="1:14" x14ac:dyDescent="0.25">
      <c r="A78" s="23"/>
      <c r="B78" s="51"/>
    </row>
    <row r="79" spans="1:14" x14ac:dyDescent="0.25">
      <c r="A79" s="19" t="s">
        <v>79</v>
      </c>
    </row>
    <row r="80" spans="1:14" x14ac:dyDescent="0.25">
      <c r="A80" s="19" t="s">
        <v>80</v>
      </c>
    </row>
    <row r="81" spans="1:1" x14ac:dyDescent="0.25">
      <c r="A81" s="19" t="s">
        <v>81</v>
      </c>
    </row>
    <row r="82" spans="1:1" x14ac:dyDescent="0.25">
      <c r="A82" s="19" t="s">
        <v>82</v>
      </c>
    </row>
    <row r="83" spans="1:1" x14ac:dyDescent="0.25">
      <c r="A83" s="19"/>
    </row>
  </sheetData>
  <mergeCells count="51">
    <mergeCell ref="A67:G67"/>
    <mergeCell ref="A75:C75"/>
    <mergeCell ref="A68:G71"/>
    <mergeCell ref="A56:D56"/>
    <mergeCell ref="A55:D55"/>
    <mergeCell ref="A58:D58"/>
    <mergeCell ref="A59:D59"/>
    <mergeCell ref="A62:E62"/>
    <mergeCell ref="A63:E63"/>
    <mergeCell ref="A57:D57"/>
    <mergeCell ref="A33:B33"/>
    <mergeCell ref="A34:B34"/>
    <mergeCell ref="A3:B3"/>
    <mergeCell ref="A8:B8"/>
    <mergeCell ref="A10:B10"/>
    <mergeCell ref="A11:G11"/>
    <mergeCell ref="A12:B12"/>
    <mergeCell ref="A4:B4"/>
    <mergeCell ref="A7:H7"/>
    <mergeCell ref="F44:F45"/>
    <mergeCell ref="A14:B14"/>
    <mergeCell ref="A15:B15"/>
    <mergeCell ref="A17:B17"/>
    <mergeCell ref="A18:B18"/>
    <mergeCell ref="A20:B20"/>
    <mergeCell ref="A23:B23"/>
    <mergeCell ref="A25:B25"/>
    <mergeCell ref="A37:B37"/>
    <mergeCell ref="A38:B41"/>
    <mergeCell ref="A35:B35"/>
    <mergeCell ref="A36:B36"/>
    <mergeCell ref="A27:B27"/>
    <mergeCell ref="A29:B29"/>
    <mergeCell ref="A31:B31"/>
    <mergeCell ref="A32:B32"/>
    <mergeCell ref="A47:B47"/>
    <mergeCell ref="A48:B48"/>
    <mergeCell ref="A49:B49"/>
    <mergeCell ref="A50:B50"/>
    <mergeCell ref="H39:H41"/>
    <mergeCell ref="H44:H45"/>
    <mergeCell ref="E38:E41"/>
    <mergeCell ref="D38:D41"/>
    <mergeCell ref="C38:C41"/>
    <mergeCell ref="F38:F41"/>
    <mergeCell ref="G38:G41"/>
    <mergeCell ref="G44:G45"/>
    <mergeCell ref="A44:B45"/>
    <mergeCell ref="C44:C45"/>
    <mergeCell ref="D44:D45"/>
    <mergeCell ref="E44:E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2019-03-05T22:27:13Z</cp:lastPrinted>
  <dcterms:created xsi:type="dcterms:W3CDTF">2013-02-18T04:38:06Z</dcterms:created>
  <dcterms:modified xsi:type="dcterms:W3CDTF">2019-03-14T05:27:19Z</dcterms:modified>
</cp:coreProperties>
</file>