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44" i="8"/>
  <c r="D4"/>
  <c r="D43"/>
  <c r="H25"/>
  <c r="G54"/>
  <c r="H34"/>
  <c r="H33"/>
  <c r="H32"/>
  <c r="H31"/>
  <c r="H29"/>
  <c r="F29"/>
  <c r="E29"/>
  <c r="G23"/>
  <c r="G22"/>
  <c r="G20"/>
  <c r="G19"/>
  <c r="G17"/>
  <c r="G16"/>
  <c r="G14"/>
  <c r="G13"/>
  <c r="G25"/>
  <c r="G8"/>
  <c r="G35"/>
  <c r="F8"/>
  <c r="F35"/>
  <c r="E8"/>
  <c r="E35"/>
  <c r="H8"/>
  <c r="F27"/>
  <c r="E27"/>
  <c r="H27"/>
  <c r="F26"/>
  <c r="E26"/>
  <c r="H26"/>
  <c r="H38"/>
  <c r="H43"/>
  <c r="H42"/>
  <c r="G10"/>
  <c r="G9"/>
  <c r="G40"/>
  <c r="F40"/>
  <c r="E40"/>
  <c r="H41"/>
  <c r="F23"/>
  <c r="E23"/>
  <c r="H23"/>
  <c r="F22"/>
  <c r="E22"/>
  <c r="H22"/>
  <c r="H21"/>
  <c r="F20"/>
  <c r="E20"/>
  <c r="H20"/>
  <c r="F19"/>
  <c r="E19"/>
  <c r="H19"/>
  <c r="H18"/>
  <c r="F17"/>
  <c r="E17"/>
  <c r="H17"/>
  <c r="F16"/>
  <c r="E16"/>
  <c r="H16"/>
  <c r="H15"/>
  <c r="F14"/>
  <c r="E14"/>
  <c r="H14"/>
  <c r="F13"/>
  <c r="E13"/>
  <c r="H13"/>
  <c r="H12"/>
  <c r="F10"/>
  <c r="F9"/>
  <c r="E10"/>
  <c r="E9"/>
  <c r="H10"/>
  <c r="H9"/>
</calcChain>
</file>

<file path=xl/sharedStrings.xml><?xml version="1.0" encoding="utf-8"?>
<sst xmlns="http://schemas.openxmlformats.org/spreadsheetml/2006/main" count="184" uniqueCount="161">
  <si>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</si>
  <si>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</si>
  <si>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</si>
  <si>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</si>
  <si>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</si>
  <si>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</si>
  <si>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</si>
  <si>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</si>
  <si>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</si>
  <si>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</si>
  <si>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</si>
  <si>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</si>
  <si>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</si>
  <si>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</si>
  <si>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</si>
  <si>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</si>
  <si>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</si>
  <si>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</si>
  <si>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</si>
  <si>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</si>
  <si>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</si>
  <si>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</si>
  <si>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</si>
  <si>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</si>
  <si>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</si>
  <si>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</si>
  <si>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</si>
  <si>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</si>
  <si>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</si>
  <si>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</si>
  <si>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</si>
  <si>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</si>
  <si>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</si>
  <si>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</si>
  <si>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</si>
  <si>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</si>
  <si>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</si>
  <si>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</si>
  <si>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</si>
  <si>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</si>
  <si>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</si>
  <si>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</si>
  <si>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</si>
  <si>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</si>
  <si>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</si>
  <si>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</si>
  <si>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</si>
  <si>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</si>
  <si>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5. Услуги паспортного стола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</si>
  <si>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</si>
  <si>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</si>
  <si>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</si>
  <si>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</si>
  <si>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</si>
  <si>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</si>
  <si>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</si>
  <si>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</si>
  <si>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</si>
  <si>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</si>
  <si>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</si>
  <si>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</si>
  <si>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</si>
  <si>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</si>
  <si>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</si>
  <si>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</si>
  <si>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</si>
  <si>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</si>
  <si>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</si>
  <si>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</si>
  <si>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</si>
  <si>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</si>
  <si>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</si>
  <si>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</si>
  <si>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</si>
  <si>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</si>
  <si>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</si>
  <si>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</si>
  <si>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</si>
  <si>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</si>
  <si>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</si>
  <si>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</si>
  <si>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</si>
  <si>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</si>
  <si>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</si>
  <si>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</si>
  <si>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</si>
  <si>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</si>
  <si>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</si>
  <si>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</si>
  <si>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>серия 25 № 01277949 от 27 апреля 2005 года</t>
  </si>
  <si>
    <t>договор управления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</si>
  <si>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</si>
  <si>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</si>
  <si>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</si>
  <si>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</si>
  <si>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</si>
  <si>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</si>
  <si>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</si>
  <si>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</si>
  <si>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</si>
  <si>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</si>
  <si>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</si>
  <si>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</si>
  <si>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</si>
  <si>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</si>
  <si>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</si>
  <si>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</si>
  <si>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Часть 4</t>
  </si>
  <si>
    <t xml:space="preserve"> </t>
  </si>
  <si>
    <t>1.4 Вывоз и утилизация ТБО</t>
  </si>
  <si>
    <t>№ 16 по ул. Шкипера Гека</t>
  </si>
  <si>
    <t>ООО " Чистый двор"</t>
  </si>
  <si>
    <t>ООО " Эра"</t>
  </si>
  <si>
    <t>Тунгусская, 8</t>
  </si>
  <si>
    <t>2-265 -897</t>
  </si>
  <si>
    <t>4 этажа</t>
  </si>
  <si>
    <t>1 подъезд</t>
  </si>
  <si>
    <t xml:space="preserve">                                              01 октября 2009 года</t>
  </si>
  <si>
    <t>2147,0 кв.м</t>
  </si>
  <si>
    <t>Шкипера Гека, 16</t>
  </si>
  <si>
    <t>количество проживающих</t>
  </si>
  <si>
    <t>98 чел</t>
  </si>
  <si>
    <t>ул. Тунгусская,8</t>
  </si>
  <si>
    <t>итого по дому:</t>
  </si>
  <si>
    <t>Прочие работы и услуги</t>
  </si>
  <si>
    <t>2.1 Услуги по управлению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</si>
  <si>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</si>
  <si>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</si>
  <si>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</si>
  <si>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</si>
  <si>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Остат (+) долг (-)          на конец отчет периода</t>
  </si>
  <si>
    <t>сумма, т.р.</t>
  </si>
  <si>
    <t>исполнитель</t>
  </si>
  <si>
    <t>Ростелеком в.т.числе</t>
  </si>
  <si>
    <t>всего по дому:</t>
  </si>
  <si>
    <t>всего: 219,5 кв.м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</si>
  <si>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</si>
  <si>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</si>
  <si>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</si>
  <si>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</si>
  <si>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</si>
  <si>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 Перечень работ, выполненных по статье " текущий ремонт"  в 2017 году.</t>
  </si>
  <si>
    <t>аварийная замена стояков ХГВС в кв.10,14,18,22,подвал</t>
  </si>
  <si>
    <t>26 п.м</t>
  </si>
  <si>
    <t>ООО Эра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</si>
  <si>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</si>
  <si>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</si>
  <si>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</si>
  <si>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</si>
  <si>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</si>
  <si>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</si>
  <si>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санитарная вырубка деревьев</t>
  </si>
  <si>
    <t>компл</t>
  </si>
  <si>
    <t>Вертикаль</t>
  </si>
  <si>
    <t>замена задвижек на систему ЦО</t>
  </si>
  <si>
    <t>2 шт</t>
  </si>
  <si>
    <t>Отопление л/клеток - замена радиатора</t>
  </si>
  <si>
    <t>1 шт</t>
  </si>
  <si>
    <t xml:space="preserve">План по статье "текущий ремонт"на 2018 год.  </t>
  </si>
  <si>
    <t>Предложение Управляющей компании:  ремонт системы эл. снабжения, замена окон на л/клетках.   Собственникам необходимо предоставить протокол общего собрания о согласии проведения указанных работ, либо принять собственное решение  и предоставить в Управляющую компанию для формирования плана текушего ремонта по дому на 2018 год.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</si>
  <si>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453/03 от 05.03.12018 г.                       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</si>
</sst>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1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8" xfId="1" applyFont="1" applyFill="1" applyBorder="1" applyAlignment="1">
      <alignment horizontal="left"/>
    </xf>
    <xf numFmtId="0" fontId="10" fillId="0" borderId="8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 applyAlignment="1"/>
    <xf numFmtId="49" fontId="10" fillId="0" borderId="4" xfId="1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0" fontId="9" fillId="0" borderId="6" xfId="0" applyFont="1" applyBorder="1" applyAlignment="1"/>
    <xf numFmtId="0" fontId="0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0" fillId="0" borderId="0" xfId="0" applyBorder="1" applyAlignment="1">
      <alignment wrapText="1"/>
    </xf>
    <xf numFmtId="0" fontId="0" fillId="0" borderId="0" xfId="0" applyAlignment="1">
      <alignment horizontal="left"/>
    </xf>
    <xf numFmtId="0" fontId="16" fillId="0" borderId="0" xfId="0" applyFont="1" applyAlignment="1">
      <alignment wrapText="1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6" fillId="0" borderId="0" xfId="0" applyFont="1" applyAlignment="1">
      <alignment wrapText="1"/>
    </xf>
    <xf numFmtId="0" fontId="6" fillId="0" borderId="0" xfId="0" applyFont="1" applyBorder="1" applyAlignment="1">
      <alignment horizontal="center" wrapText="1"/>
    </xf>
    <xf numFmtId="0" fontId="9" fillId="0" borderId="5" xfId="0" applyFont="1" applyBorder="1" applyAlignment="1">
      <alignment horizontal="center"/>
    </xf>
    <xf numFmtId="0" fontId="0" fillId="0" borderId="1" xfId="0" applyBorder="1" applyAlignment="1"/>
    <xf numFmtId="0" fontId="3" fillId="0" borderId="2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/>
    <xf numFmtId="0" fontId="16" fillId="0" borderId="1" xfId="0" applyFont="1" applyBorder="1"/>
    <xf numFmtId="0" fontId="4" fillId="0" borderId="5" xfId="0" applyFont="1" applyBorder="1" applyAlignment="1">
      <alignment horizontal="left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9" fillId="0" borderId="2" xfId="0" applyFont="1" applyBorder="1" applyAlignment="1"/>
    <xf numFmtId="0" fontId="3" fillId="0" borderId="2" xfId="0" applyFont="1" applyBorder="1" applyAlignment="1">
      <alignment horizontal="center" wrapText="1"/>
    </xf>
    <xf numFmtId="0" fontId="1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wrapText="1"/>
    </xf>
    <xf numFmtId="0" fontId="3" fillId="0" borderId="0" xfId="0" applyFont="1" applyBorder="1" applyAlignment="1"/>
    <xf numFmtId="0" fontId="9" fillId="0" borderId="1" xfId="0" applyFont="1" applyFill="1" applyBorder="1" applyAlignment="1"/>
    <xf numFmtId="2" fontId="9" fillId="0" borderId="1" xfId="0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0" fontId="9" fillId="0" borderId="8" xfId="0" applyFont="1" applyFill="1" applyBorder="1" applyAlignment="1">
      <alignment wrapText="1"/>
    </xf>
    <xf numFmtId="0" fontId="9" fillId="0" borderId="5" xfId="0" applyFont="1" applyFill="1" applyBorder="1" applyAlignment="1">
      <alignment wrapText="1"/>
    </xf>
    <xf numFmtId="0" fontId="9" fillId="0" borderId="6" xfId="0" applyFont="1" applyFill="1" applyBorder="1" applyAlignment="1">
      <alignment wrapText="1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2" fontId="9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6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0" fontId="6" fillId="0" borderId="2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1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16" fillId="0" borderId="0" xfId="0" applyNumberFormat="1" applyFont="1" applyAlignment="1">
      <alignment wrapText="1"/>
    </xf>
    <xf numFmtId="0" fontId="16" fillId="0" borderId="0" xfId="0" applyFont="1" applyAlignment="1">
      <alignment wrapText="1"/>
    </xf>
    <xf numFmtId="0" fontId="9" fillId="0" borderId="2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9" fillId="0" borderId="5" xfId="0" applyFont="1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3" fillId="0" borderId="2" xfId="0" applyFont="1" applyBorder="1" applyAlignment="1"/>
    <xf numFmtId="0" fontId="3" fillId="0" borderId="6" xfId="0" applyFont="1" applyBorder="1" applyAlignment="1"/>
    <xf numFmtId="0" fontId="3" fillId="0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3"/>
  <sheetViews>
    <sheetView tabSelected="1" workbookViewId="0">
      <selection activeCell="A4" sqref="A4:XFD4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136</v>
      </c>
      <c r="C1" s="1"/>
    </row>
    <row r="2" spans="1:4" ht="15" customHeight="1">
      <c r="A2" s="2" t="s">
        <v>53</v>
      </c>
      <c r="C2" s="4"/>
    </row>
    <row r="3" spans="1:4" ht="15.75">
      <c r="B3" s="4" t="s">
        <v>11</v>
      </c>
      <c r="C3" s="24" t="s">
        <v>110</v>
      </c>
    </row>
    <row r="4" spans="1:4" ht="14.25" customHeight="1">
      <c r="A4" s="22" t="s">
        <v>160</v>
      </c>
      <c r="C4" s="4"/>
    </row>
    <row r="5" spans="1:4" ht="15" customHeight="1">
      <c r="A5" s="4" t="s">
        <v>9</v>
      </c>
      <c r="C5" s="4"/>
    </row>
    <row r="6" spans="1:4" s="23" customFormat="1" ht="12.75" customHeight="1">
      <c r="A6" s="4" t="s">
        <v>54</v>
      </c>
      <c r="C6" s="21"/>
    </row>
    <row r="7" spans="1:4" s="23" customFormat="1" ht="12.75" customHeight="1">
      <c r="A7" s="21"/>
      <c r="C7" s="21"/>
    </row>
    <row r="8" spans="1:4" s="3" customFormat="1" ht="15" customHeight="1">
      <c r="A8" s="12" t="s">
        <v>0</v>
      </c>
      <c r="B8" s="13" t="s">
        <v>10</v>
      </c>
      <c r="C8" s="27" t="s">
        <v>51</v>
      </c>
      <c r="D8" s="14"/>
    </row>
    <row r="9" spans="1:4" s="3" customFormat="1" ht="12" customHeight="1">
      <c r="A9" s="12" t="s">
        <v>1</v>
      </c>
      <c r="B9" s="13" t="s">
        <v>12</v>
      </c>
      <c r="C9" s="127" t="s">
        <v>13</v>
      </c>
      <c r="D9" s="128"/>
    </row>
    <row r="10" spans="1:4" s="3" customFormat="1" ht="24" customHeight="1">
      <c r="A10" s="12" t="s">
        <v>2</v>
      </c>
      <c r="B10" s="15" t="s">
        <v>14</v>
      </c>
      <c r="C10" s="121" t="s">
        <v>89</v>
      </c>
      <c r="D10" s="122"/>
    </row>
    <row r="11" spans="1:4" s="3" customFormat="1" ht="15" customHeight="1">
      <c r="A11" s="12" t="s">
        <v>3</v>
      </c>
      <c r="B11" s="13" t="s">
        <v>15</v>
      </c>
      <c r="C11" s="127" t="s">
        <v>16</v>
      </c>
      <c r="D11" s="128"/>
    </row>
    <row r="12" spans="1:4" s="3" customFormat="1" ht="15" customHeight="1">
      <c r="A12" s="59" t="s">
        <v>4</v>
      </c>
      <c r="B12" s="60" t="s">
        <v>91</v>
      </c>
      <c r="C12" s="56" t="s">
        <v>92</v>
      </c>
      <c r="D12" s="57" t="s">
        <v>93</v>
      </c>
    </row>
    <row r="13" spans="1:4" s="3" customFormat="1" ht="15" customHeight="1">
      <c r="A13" s="61"/>
      <c r="B13" s="62"/>
      <c r="C13" s="56" t="s">
        <v>94</v>
      </c>
      <c r="D13" s="57" t="s">
        <v>95</v>
      </c>
    </row>
    <row r="14" spans="1:4" s="3" customFormat="1" ht="15" customHeight="1">
      <c r="A14" s="61"/>
      <c r="B14" s="62"/>
      <c r="C14" s="56" t="s">
        <v>96</v>
      </c>
      <c r="D14" s="57" t="s">
        <v>97</v>
      </c>
    </row>
    <row r="15" spans="1:4" s="3" customFormat="1" ht="15" customHeight="1">
      <c r="A15" s="61"/>
      <c r="B15" s="62"/>
      <c r="C15" s="56" t="s">
        <v>98</v>
      </c>
      <c r="D15" s="57" t="s">
        <v>99</v>
      </c>
    </row>
    <row r="16" spans="1:4" s="3" customFormat="1" ht="15" customHeight="1">
      <c r="A16" s="61"/>
      <c r="B16" s="62"/>
      <c r="C16" s="56" t="s">
        <v>100</v>
      </c>
      <c r="D16" s="57" t="s">
        <v>101</v>
      </c>
    </row>
    <row r="17" spans="1:4" s="3" customFormat="1" ht="15" customHeight="1">
      <c r="A17" s="61"/>
      <c r="B17" s="62"/>
      <c r="C17" s="56" t="s">
        <v>102</v>
      </c>
      <c r="D17" s="57" t="s">
        <v>103</v>
      </c>
    </row>
    <row r="18" spans="1:4" s="3" customFormat="1" ht="15" customHeight="1">
      <c r="A18" s="63"/>
      <c r="B18" s="64"/>
      <c r="C18" s="56" t="s">
        <v>104</v>
      </c>
      <c r="D18" s="57" t="s">
        <v>105</v>
      </c>
    </row>
    <row r="19" spans="1:4" s="3" customFormat="1" ht="14.25" customHeight="1">
      <c r="A19" s="12" t="s">
        <v>5</v>
      </c>
      <c r="B19" s="13" t="s">
        <v>17</v>
      </c>
      <c r="C19" s="129" t="s">
        <v>106</v>
      </c>
      <c r="D19" s="130"/>
    </row>
    <row r="20" spans="1:4" s="3" customFormat="1">
      <c r="A20" s="12" t="s">
        <v>6</v>
      </c>
      <c r="B20" s="13" t="s">
        <v>18</v>
      </c>
      <c r="C20" s="131" t="s">
        <v>57</v>
      </c>
      <c r="D20" s="132"/>
    </row>
    <row r="21" spans="1:4" s="3" customFormat="1" ht="16.5" customHeight="1">
      <c r="A21" s="12" t="s">
        <v>7</v>
      </c>
      <c r="B21" s="13" t="s">
        <v>19</v>
      </c>
      <c r="C21" s="121" t="s">
        <v>20</v>
      </c>
      <c r="D21" s="122"/>
    </row>
    <row r="22" spans="1:4" s="3" customFormat="1" ht="16.5" customHeight="1">
      <c r="A22" s="25"/>
      <c r="B22" s="26"/>
      <c r="C22" s="25"/>
      <c r="D22" s="25"/>
    </row>
    <row r="23" spans="1:4" s="5" customFormat="1" ht="15.75" customHeight="1">
      <c r="A23" s="8" t="s">
        <v>21</v>
      </c>
      <c r="B23" s="17"/>
      <c r="C23" s="17"/>
      <c r="D23" s="17"/>
    </row>
    <row r="24" spans="1:4" s="5" customFormat="1" ht="15.75" customHeight="1">
      <c r="A24" s="16"/>
      <c r="B24" s="17"/>
      <c r="C24" s="17"/>
      <c r="D24" s="17"/>
    </row>
    <row r="25" spans="1:4" ht="21.75" customHeight="1">
      <c r="A25" s="6"/>
      <c r="B25" s="18" t="s">
        <v>22</v>
      </c>
      <c r="C25" s="7" t="s">
        <v>23</v>
      </c>
      <c r="D25" s="9" t="s">
        <v>24</v>
      </c>
    </row>
    <row r="26" spans="1:4" s="5" customFormat="1" ht="28.5" customHeight="1">
      <c r="A26" s="123" t="s">
        <v>27</v>
      </c>
      <c r="B26" s="124"/>
      <c r="C26" s="124"/>
      <c r="D26" s="125"/>
    </row>
    <row r="27" spans="1:4" s="5" customFormat="1" ht="15" customHeight="1">
      <c r="A27" s="29"/>
      <c r="B27" s="30"/>
      <c r="C27" s="30"/>
      <c r="D27" s="31"/>
    </row>
    <row r="28" spans="1:4" ht="13.5" customHeight="1">
      <c r="A28" s="7">
        <v>1</v>
      </c>
      <c r="B28" s="6" t="s">
        <v>111</v>
      </c>
      <c r="C28" s="6" t="s">
        <v>25</v>
      </c>
      <c r="D28" s="6" t="s">
        <v>26</v>
      </c>
    </row>
    <row r="29" spans="1:4">
      <c r="A29" s="20" t="s">
        <v>28</v>
      </c>
      <c r="B29" s="19"/>
      <c r="C29" s="19"/>
      <c r="D29" s="19"/>
    </row>
    <row r="30" spans="1:4" ht="12.75" customHeight="1">
      <c r="A30" s="7">
        <v>1</v>
      </c>
      <c r="B30" s="6" t="s">
        <v>112</v>
      </c>
      <c r="C30" s="6" t="s">
        <v>113</v>
      </c>
      <c r="D30" s="10" t="s">
        <v>114</v>
      </c>
    </row>
    <row r="31" spans="1:4">
      <c r="A31" s="20" t="s">
        <v>44</v>
      </c>
      <c r="B31" s="19"/>
      <c r="C31" s="19"/>
      <c r="D31" s="19"/>
    </row>
    <row r="32" spans="1:4" ht="13.5" customHeight="1">
      <c r="A32" s="20" t="s">
        <v>45</v>
      </c>
      <c r="B32" s="19"/>
      <c r="C32" s="19"/>
      <c r="D32" s="19"/>
    </row>
    <row r="33" spans="1:5" ht="12" customHeight="1">
      <c r="A33" s="7">
        <v>1</v>
      </c>
      <c r="B33" s="6" t="s">
        <v>29</v>
      </c>
      <c r="C33" s="6" t="s">
        <v>122</v>
      </c>
      <c r="D33" s="10" t="s">
        <v>30</v>
      </c>
    </row>
    <row r="34" spans="1:5">
      <c r="A34" s="20" t="s">
        <v>31</v>
      </c>
      <c r="B34" s="19"/>
      <c r="C34" s="19"/>
      <c r="D34" s="19"/>
    </row>
    <row r="35" spans="1:5" ht="14.25" customHeight="1">
      <c r="A35" s="7">
        <v>1</v>
      </c>
      <c r="B35" s="6" t="s">
        <v>32</v>
      </c>
      <c r="C35" s="6" t="s">
        <v>25</v>
      </c>
      <c r="D35" s="6" t="s">
        <v>33</v>
      </c>
    </row>
    <row r="36" spans="1:5" ht="13.5" customHeight="1">
      <c r="A36" s="20" t="s">
        <v>34</v>
      </c>
      <c r="B36" s="19"/>
      <c r="C36" s="19"/>
      <c r="D36" s="19"/>
    </row>
    <row r="37" spans="1:5">
      <c r="A37" s="7">
        <v>1</v>
      </c>
      <c r="B37" s="6" t="s">
        <v>35</v>
      </c>
      <c r="C37" s="6" t="s">
        <v>25</v>
      </c>
      <c r="D37" s="6" t="s">
        <v>26</v>
      </c>
    </row>
    <row r="38" spans="1:5">
      <c r="A38" s="28"/>
      <c r="B38" s="11"/>
      <c r="C38" s="11"/>
      <c r="D38" s="11"/>
    </row>
    <row r="39" spans="1:5">
      <c r="A39" s="4" t="s">
        <v>52</v>
      </c>
      <c r="B39" s="19"/>
      <c r="C39" s="19"/>
      <c r="D39" s="19"/>
    </row>
    <row r="40" spans="1:5">
      <c r="A40" s="7">
        <v>1</v>
      </c>
      <c r="B40" s="6" t="s">
        <v>36</v>
      </c>
      <c r="C40" s="119">
        <v>1974</v>
      </c>
      <c r="D40" s="126"/>
    </row>
    <row r="41" spans="1:5">
      <c r="A41" s="7">
        <v>2</v>
      </c>
      <c r="B41" s="6" t="s">
        <v>38</v>
      </c>
      <c r="C41" s="119" t="s">
        <v>115</v>
      </c>
      <c r="D41" s="126"/>
    </row>
    <row r="42" spans="1:5" ht="15" customHeight="1">
      <c r="A42" s="7">
        <v>3</v>
      </c>
      <c r="B42" s="6" t="s">
        <v>39</v>
      </c>
      <c r="C42" s="119" t="s">
        <v>116</v>
      </c>
      <c r="D42" s="120"/>
      <c r="E42" t="s">
        <v>108</v>
      </c>
    </row>
    <row r="43" spans="1:5">
      <c r="A43" s="7">
        <v>4</v>
      </c>
      <c r="B43" s="6" t="s">
        <v>37</v>
      </c>
      <c r="C43" s="119" t="s">
        <v>58</v>
      </c>
      <c r="D43" s="120"/>
    </row>
    <row r="44" spans="1:5">
      <c r="A44" s="7">
        <v>5</v>
      </c>
      <c r="B44" s="6" t="s">
        <v>40</v>
      </c>
      <c r="C44" s="119" t="s">
        <v>58</v>
      </c>
      <c r="D44" s="120"/>
    </row>
    <row r="45" spans="1:5">
      <c r="A45" s="7">
        <v>6</v>
      </c>
      <c r="B45" s="6" t="s">
        <v>41</v>
      </c>
      <c r="C45" s="119" t="s">
        <v>118</v>
      </c>
      <c r="D45" s="126"/>
    </row>
    <row r="46" spans="1:5" ht="15" customHeight="1">
      <c r="A46" s="7">
        <v>7</v>
      </c>
      <c r="B46" s="6" t="s">
        <v>42</v>
      </c>
      <c r="C46" s="119" t="s">
        <v>58</v>
      </c>
      <c r="D46" s="126"/>
    </row>
    <row r="47" spans="1:5">
      <c r="A47" s="7">
        <v>8</v>
      </c>
      <c r="B47" s="6" t="s">
        <v>43</v>
      </c>
      <c r="C47" s="119" t="s">
        <v>135</v>
      </c>
      <c r="D47" s="126"/>
    </row>
    <row r="48" spans="1:5">
      <c r="A48" s="7">
        <v>9</v>
      </c>
      <c r="B48" s="6" t="s">
        <v>120</v>
      </c>
      <c r="C48" s="119" t="s">
        <v>121</v>
      </c>
      <c r="D48" s="126"/>
    </row>
    <row r="49" spans="1:5">
      <c r="A49" s="84"/>
      <c r="B49" s="85" t="s">
        <v>90</v>
      </c>
      <c r="C49" s="86" t="s">
        <v>117</v>
      </c>
      <c r="D49" s="86"/>
    </row>
    <row r="50" spans="1:5" ht="15" customHeight="1">
      <c r="A50" s="4"/>
    </row>
    <row r="51" spans="1:5">
      <c r="A51" s="4"/>
      <c r="E51" s="75"/>
    </row>
    <row r="53" spans="1:5" ht="15" customHeight="1"/>
  </sheetData>
  <mergeCells count="16"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87"/>
  <sheetViews>
    <sheetView topLeftCell="A59" workbookViewId="0">
      <selection activeCell="I78" sqref="I78"/>
    </sheetView>
  </sheetViews>
  <sheetFormatPr defaultRowHeight="1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9.42578125" customWidth="1"/>
    <col min="8" max="8" width="11.85546875" customWidth="1"/>
    <col min="9" max="9" width="9.42578125" customWidth="1"/>
  </cols>
  <sheetData>
    <row r="1" spans="1:8">
      <c r="A1" s="4" t="s">
        <v>129</v>
      </c>
      <c r="B1"/>
      <c r="C1" s="42"/>
      <c r="D1" s="42"/>
    </row>
    <row r="2" spans="1:8" ht="13.5" customHeight="1">
      <c r="A2" s="4" t="s">
        <v>137</v>
      </c>
      <c r="B2"/>
      <c r="C2" s="42"/>
      <c r="D2" s="42"/>
    </row>
    <row r="3" spans="1:8" ht="56.25" customHeight="1">
      <c r="A3" s="149" t="s">
        <v>64</v>
      </c>
      <c r="B3" s="150"/>
      <c r="C3" s="43" t="s">
        <v>65</v>
      </c>
      <c r="D3" s="32" t="s">
        <v>66</v>
      </c>
      <c r="E3" s="32" t="s">
        <v>67</v>
      </c>
      <c r="F3" s="32" t="s">
        <v>68</v>
      </c>
      <c r="G3" s="44" t="s">
        <v>69</v>
      </c>
      <c r="H3" s="32" t="s">
        <v>130</v>
      </c>
    </row>
    <row r="4" spans="1:8" ht="23.25" customHeight="1">
      <c r="A4" s="155" t="s">
        <v>138</v>
      </c>
      <c r="B4" s="156"/>
      <c r="C4" s="43"/>
      <c r="D4" s="32">
        <f>D5+D6</f>
        <v>399.71</v>
      </c>
      <c r="E4" s="32"/>
      <c r="F4" s="32"/>
      <c r="G4" s="44"/>
      <c r="H4" s="32"/>
    </row>
    <row r="5" spans="1:8" ht="17.25" customHeight="1">
      <c r="A5" s="88" t="s">
        <v>127</v>
      </c>
      <c r="B5" s="89"/>
      <c r="C5" s="43"/>
      <c r="D5" s="32">
        <v>430.2</v>
      </c>
      <c r="E5" s="32"/>
      <c r="F5" s="32"/>
      <c r="G5" s="44"/>
      <c r="H5" s="32"/>
    </row>
    <row r="6" spans="1:8" ht="21" customHeight="1">
      <c r="A6" s="88" t="s">
        <v>128</v>
      </c>
      <c r="B6" s="89"/>
      <c r="C6" s="43"/>
      <c r="D6" s="32">
        <v>-30.49</v>
      </c>
      <c r="E6" s="32"/>
      <c r="F6" s="32"/>
      <c r="G6" s="44"/>
      <c r="H6" s="32"/>
    </row>
    <row r="7" spans="1:8" ht="20.25" customHeight="1">
      <c r="A7" s="152" t="s">
        <v>139</v>
      </c>
      <c r="B7" s="144"/>
      <c r="C7" s="144"/>
      <c r="D7" s="144"/>
      <c r="E7" s="144"/>
      <c r="F7" s="144"/>
      <c r="G7" s="144"/>
      <c r="H7" s="145"/>
    </row>
    <row r="8" spans="1:8" ht="17.25" customHeight="1">
      <c r="A8" s="149" t="s">
        <v>70</v>
      </c>
      <c r="B8" s="135"/>
      <c r="C8" s="36">
        <v>15.12</v>
      </c>
      <c r="D8" s="33">
        <v>-30.26</v>
      </c>
      <c r="E8" s="102">
        <f>E12+E15+E18+E21</f>
        <v>389.54999999999995</v>
      </c>
      <c r="F8" s="102">
        <f>F12+F15+F18+F21</f>
        <v>375.37</v>
      </c>
      <c r="G8" s="102">
        <f>G12+G15+G18+G21</f>
        <v>375.37</v>
      </c>
      <c r="H8" s="103">
        <f>F8-E8+D8</f>
        <v>-44.439999999999955</v>
      </c>
    </row>
    <row r="9" spans="1:8">
      <c r="A9" s="45" t="s">
        <v>71</v>
      </c>
      <c r="B9" s="46"/>
      <c r="C9" s="7">
        <v>13.61</v>
      </c>
      <c r="D9" s="7">
        <v>-27.24</v>
      </c>
      <c r="E9" s="102">
        <f>E8-E10</f>
        <v>350.59499999999997</v>
      </c>
      <c r="F9" s="102">
        <f>F8-F10</f>
        <v>337.83300000000003</v>
      </c>
      <c r="G9" s="102">
        <f>G8-G10</f>
        <v>337.83300000000003</v>
      </c>
      <c r="H9" s="103">
        <f t="shared" ref="H9:H10" si="0">F9-E9+D9</f>
        <v>-40.001999999999938</v>
      </c>
    </row>
    <row r="10" spans="1:8">
      <c r="A10" s="151" t="s">
        <v>72</v>
      </c>
      <c r="B10" s="144"/>
      <c r="C10" s="7">
        <v>1.51</v>
      </c>
      <c r="D10" s="7">
        <v>-3.02</v>
      </c>
      <c r="E10" s="102">
        <f>E8*10%</f>
        <v>38.954999999999998</v>
      </c>
      <c r="F10" s="102">
        <f>F8*10%</f>
        <v>37.536999999999999</v>
      </c>
      <c r="G10" s="102">
        <f>G8*10%</f>
        <v>37.536999999999999</v>
      </c>
      <c r="H10" s="103">
        <f t="shared" si="0"/>
        <v>-4.4379999999999988</v>
      </c>
    </row>
    <row r="11" spans="1:8" ht="12.75" customHeight="1">
      <c r="A11" s="152" t="s">
        <v>73</v>
      </c>
      <c r="B11" s="134"/>
      <c r="C11" s="134"/>
      <c r="D11" s="134"/>
      <c r="E11" s="134"/>
      <c r="F11" s="134"/>
      <c r="G11" s="134"/>
      <c r="H11" s="82"/>
    </row>
    <row r="12" spans="1:8">
      <c r="A12" s="153" t="s">
        <v>55</v>
      </c>
      <c r="B12" s="154"/>
      <c r="C12" s="36">
        <v>5.65</v>
      </c>
      <c r="D12" s="33">
        <v>-11.5</v>
      </c>
      <c r="E12" s="33">
        <v>145.57</v>
      </c>
      <c r="F12" s="33">
        <v>140.26</v>
      </c>
      <c r="G12" s="33">
        <v>140.26</v>
      </c>
      <c r="H12" s="103">
        <f t="shared" ref="H12:H23" si="1">F12-E12+D12</f>
        <v>-16.810000000000002</v>
      </c>
    </row>
    <row r="13" spans="1:8">
      <c r="A13" s="45" t="s">
        <v>71</v>
      </c>
      <c r="B13" s="46"/>
      <c r="C13" s="7">
        <v>5.08</v>
      </c>
      <c r="D13" s="7">
        <v>-10.35</v>
      </c>
      <c r="E13" s="102">
        <f>E12-E14</f>
        <v>131.01300000000001</v>
      </c>
      <c r="F13" s="102">
        <f>F12-F14</f>
        <v>126.23399999999999</v>
      </c>
      <c r="G13" s="102">
        <f>G12-G14</f>
        <v>126.23399999999999</v>
      </c>
      <c r="H13" s="103">
        <f t="shared" si="1"/>
        <v>-15.12900000000001</v>
      </c>
    </row>
    <row r="14" spans="1:8">
      <c r="A14" s="151" t="s">
        <v>72</v>
      </c>
      <c r="B14" s="144"/>
      <c r="C14" s="7">
        <v>0.56999999999999995</v>
      </c>
      <c r="D14" s="7">
        <v>-1.1499999999999999</v>
      </c>
      <c r="E14" s="102">
        <f>E12*10%</f>
        <v>14.557</v>
      </c>
      <c r="F14" s="102">
        <f>F12*10%</f>
        <v>14.026</v>
      </c>
      <c r="G14" s="102">
        <f>G12*10%</f>
        <v>14.026</v>
      </c>
      <c r="H14" s="103">
        <f t="shared" si="1"/>
        <v>-1.6810000000000005</v>
      </c>
    </row>
    <row r="15" spans="1:8" ht="23.25" customHeight="1">
      <c r="A15" s="153" t="s">
        <v>46</v>
      </c>
      <c r="B15" s="154"/>
      <c r="C15" s="36">
        <v>3.45</v>
      </c>
      <c r="D15" s="33">
        <v>-6.95</v>
      </c>
      <c r="E15" s="33">
        <v>88.89</v>
      </c>
      <c r="F15" s="33">
        <v>85.65</v>
      </c>
      <c r="G15" s="33">
        <v>85.65</v>
      </c>
      <c r="H15" s="103">
        <f t="shared" si="1"/>
        <v>-10.189999999999994</v>
      </c>
    </row>
    <row r="16" spans="1:8">
      <c r="A16" s="45" t="s">
        <v>71</v>
      </c>
      <c r="B16" s="46"/>
      <c r="C16" s="7">
        <v>3.1</v>
      </c>
      <c r="D16" s="7">
        <v>-6.26</v>
      </c>
      <c r="E16" s="102">
        <f>E15-E17</f>
        <v>80.001000000000005</v>
      </c>
      <c r="F16" s="102">
        <f>F15-F17</f>
        <v>77.085000000000008</v>
      </c>
      <c r="G16" s="102">
        <f>G15-G17</f>
        <v>77.085000000000008</v>
      </c>
      <c r="H16" s="103">
        <f t="shared" si="1"/>
        <v>-9.1759999999999966</v>
      </c>
    </row>
    <row r="17" spans="1:8" ht="15" customHeight="1">
      <c r="A17" s="151" t="s">
        <v>72</v>
      </c>
      <c r="B17" s="144"/>
      <c r="C17" s="7">
        <v>0.35</v>
      </c>
      <c r="D17" s="7">
        <v>-0.69</v>
      </c>
      <c r="E17" s="102">
        <f>E15*10%</f>
        <v>8.8890000000000011</v>
      </c>
      <c r="F17" s="102">
        <f>F15*10%</f>
        <v>8.5650000000000013</v>
      </c>
      <c r="G17" s="102">
        <f>G15*10%</f>
        <v>8.5650000000000013</v>
      </c>
      <c r="H17" s="103">
        <f t="shared" si="1"/>
        <v>-1.0139999999999998</v>
      </c>
    </row>
    <row r="18" spans="1:8" ht="15" customHeight="1">
      <c r="A18" s="153" t="s">
        <v>56</v>
      </c>
      <c r="B18" s="154"/>
      <c r="C18" s="43">
        <v>2.37</v>
      </c>
      <c r="D18" s="33">
        <v>-4.72</v>
      </c>
      <c r="E18" s="33">
        <v>61.06</v>
      </c>
      <c r="F18" s="33">
        <v>58.84</v>
      </c>
      <c r="G18" s="33">
        <v>58.84</v>
      </c>
      <c r="H18" s="103">
        <f t="shared" si="1"/>
        <v>-6.9399999999999986</v>
      </c>
    </row>
    <row r="19" spans="1:8" ht="13.5" customHeight="1">
      <c r="A19" s="45" t="s">
        <v>71</v>
      </c>
      <c r="B19" s="46"/>
      <c r="C19" s="7">
        <v>2.13</v>
      </c>
      <c r="D19" s="7">
        <v>-4.25</v>
      </c>
      <c r="E19" s="102">
        <f>E18-E20</f>
        <v>54.954000000000001</v>
      </c>
      <c r="F19" s="102">
        <f>F18-F20</f>
        <v>52.956000000000003</v>
      </c>
      <c r="G19" s="102">
        <f>G18-G20</f>
        <v>52.956000000000003</v>
      </c>
      <c r="H19" s="103">
        <f t="shared" si="1"/>
        <v>-6.2479999999999976</v>
      </c>
    </row>
    <row r="20" spans="1:8" ht="12.75" customHeight="1">
      <c r="A20" s="151" t="s">
        <v>72</v>
      </c>
      <c r="B20" s="144"/>
      <c r="C20" s="7">
        <v>0.24</v>
      </c>
      <c r="D20" s="7">
        <v>-0.47</v>
      </c>
      <c r="E20" s="102">
        <f>E18*10%</f>
        <v>6.1060000000000008</v>
      </c>
      <c r="F20" s="102">
        <f>F18*10%</f>
        <v>5.8840000000000003</v>
      </c>
      <c r="G20" s="102">
        <f>G18*10%</f>
        <v>5.8840000000000003</v>
      </c>
      <c r="H20" s="103">
        <f t="shared" si="1"/>
        <v>-0.69200000000000039</v>
      </c>
    </row>
    <row r="21" spans="1:8" ht="14.25" customHeight="1">
      <c r="A21" s="10" t="s">
        <v>109</v>
      </c>
      <c r="B21" s="47"/>
      <c r="C21" s="35">
        <v>3.65</v>
      </c>
      <c r="D21" s="7">
        <v>-7.09</v>
      </c>
      <c r="E21" s="7">
        <v>94.03</v>
      </c>
      <c r="F21" s="7">
        <v>90.62</v>
      </c>
      <c r="G21" s="7">
        <v>90.62</v>
      </c>
      <c r="H21" s="103">
        <f t="shared" si="1"/>
        <v>-10.499999999999996</v>
      </c>
    </row>
    <row r="22" spans="1:8" ht="14.25" customHeight="1">
      <c r="A22" s="45" t="s">
        <v>71</v>
      </c>
      <c r="B22" s="46"/>
      <c r="C22" s="7">
        <v>3.29</v>
      </c>
      <c r="D22" s="7">
        <v>-6.39</v>
      </c>
      <c r="E22" s="102">
        <f>E21-E23</f>
        <v>84.626999999999995</v>
      </c>
      <c r="F22" s="102">
        <f>F21-F23</f>
        <v>81.558000000000007</v>
      </c>
      <c r="G22" s="102">
        <f>G21-G23</f>
        <v>81.558000000000007</v>
      </c>
      <c r="H22" s="103">
        <f t="shared" si="1"/>
        <v>-9.458999999999989</v>
      </c>
    </row>
    <row r="23" spans="1:8">
      <c r="A23" s="151" t="s">
        <v>72</v>
      </c>
      <c r="B23" s="144"/>
      <c r="C23" s="7">
        <v>0.36</v>
      </c>
      <c r="D23" s="7">
        <v>-0.71</v>
      </c>
      <c r="E23" s="102">
        <f>E21*10%</f>
        <v>9.4030000000000005</v>
      </c>
      <c r="F23" s="102">
        <f>F21*10%</f>
        <v>9.0620000000000012</v>
      </c>
      <c r="G23" s="102">
        <f>G21*10%</f>
        <v>9.0620000000000012</v>
      </c>
      <c r="H23" s="103">
        <f t="shared" si="1"/>
        <v>-1.0509999999999993</v>
      </c>
    </row>
    <row r="24" spans="1:8" ht="7.5" customHeight="1">
      <c r="A24" s="70"/>
      <c r="B24" s="71"/>
      <c r="C24" s="7"/>
      <c r="D24" s="7"/>
      <c r="E24" s="7"/>
      <c r="F24" s="7"/>
      <c r="G24" s="69"/>
      <c r="H24" s="7"/>
    </row>
    <row r="25" spans="1:8" ht="14.25" customHeight="1">
      <c r="A25" s="149" t="s">
        <v>47</v>
      </c>
      <c r="B25" s="150"/>
      <c r="C25" s="35">
        <v>5.29</v>
      </c>
      <c r="D25" s="35">
        <v>424.24</v>
      </c>
      <c r="E25" s="35">
        <v>136.29</v>
      </c>
      <c r="F25" s="35">
        <v>131.33000000000001</v>
      </c>
      <c r="G25" s="91">
        <f>G26+G27</f>
        <v>167.13</v>
      </c>
      <c r="H25" s="104">
        <f t="shared" ref="H25:H27" si="2">F25-E25+D25+F25-G25</f>
        <v>383.48</v>
      </c>
    </row>
    <row r="26" spans="1:8" ht="14.25" customHeight="1">
      <c r="A26" s="72" t="s">
        <v>74</v>
      </c>
      <c r="B26" s="73"/>
      <c r="C26" s="35">
        <v>4.76</v>
      </c>
      <c r="D26" s="35">
        <v>424.47</v>
      </c>
      <c r="E26" s="102">
        <f>E25-E27</f>
        <v>122.66099999999999</v>
      </c>
      <c r="F26" s="102">
        <f>F25-F27</f>
        <v>118.197</v>
      </c>
      <c r="G26" s="81">
        <v>154</v>
      </c>
      <c r="H26" s="104">
        <f t="shared" si="2"/>
        <v>384.20299999999997</v>
      </c>
    </row>
    <row r="27" spans="1:8" ht="12.75" customHeight="1">
      <c r="A27" s="151" t="s">
        <v>72</v>
      </c>
      <c r="B27" s="144"/>
      <c r="C27" s="7">
        <v>0.53</v>
      </c>
      <c r="D27" s="7">
        <v>-0.23</v>
      </c>
      <c r="E27" s="102">
        <f>E25*10%</f>
        <v>13.629</v>
      </c>
      <c r="F27" s="102">
        <f>F25*10%</f>
        <v>13.133000000000003</v>
      </c>
      <c r="G27" s="77">
        <v>13.13</v>
      </c>
      <c r="H27" s="104">
        <f t="shared" si="2"/>
        <v>-0.72299999999999542</v>
      </c>
    </row>
    <row r="28" spans="1:8" ht="12.75" customHeight="1">
      <c r="A28" s="116"/>
      <c r="B28" s="115"/>
      <c r="C28" s="7"/>
      <c r="D28" s="7"/>
      <c r="E28" s="102"/>
      <c r="F28" s="102"/>
      <c r="G28" s="114"/>
      <c r="H28" s="104"/>
    </row>
    <row r="29" spans="1:8" ht="12.75" customHeight="1">
      <c r="A29" s="141" t="s">
        <v>145</v>
      </c>
      <c r="B29" s="142"/>
      <c r="C29" s="7"/>
      <c r="D29" s="35">
        <v>0</v>
      </c>
      <c r="E29" s="105">
        <f>E31+E32+E33+E34</f>
        <v>29.1</v>
      </c>
      <c r="F29" s="105">
        <f>F31+F32+F33+F34</f>
        <v>26.99</v>
      </c>
      <c r="G29" s="117">
        <v>26.99</v>
      </c>
      <c r="H29" s="118">
        <f>F29-E29</f>
        <v>-2.110000000000003</v>
      </c>
    </row>
    <row r="30" spans="1:8" ht="12.75" customHeight="1">
      <c r="A30" s="45" t="s">
        <v>146</v>
      </c>
      <c r="B30" s="113"/>
      <c r="C30" s="7"/>
      <c r="D30" s="7"/>
      <c r="E30" s="102"/>
      <c r="F30" s="102"/>
      <c r="G30" s="112"/>
      <c r="H30" s="104"/>
    </row>
    <row r="31" spans="1:8" ht="12.75" customHeight="1">
      <c r="A31" s="159" t="s">
        <v>147</v>
      </c>
      <c r="B31" s="160"/>
      <c r="C31" s="7"/>
      <c r="D31" s="7">
        <v>0</v>
      </c>
      <c r="E31" s="102">
        <v>1.67</v>
      </c>
      <c r="F31" s="102">
        <v>1.52</v>
      </c>
      <c r="G31" s="112">
        <v>1.52</v>
      </c>
      <c r="H31" s="104">
        <f t="shared" ref="H31:H34" si="3">F31-E31</f>
        <v>-0.14999999999999991</v>
      </c>
    </row>
    <row r="32" spans="1:8" ht="12.75" customHeight="1">
      <c r="A32" s="159" t="s">
        <v>149</v>
      </c>
      <c r="B32" s="160"/>
      <c r="C32" s="7"/>
      <c r="D32" s="7">
        <v>0</v>
      </c>
      <c r="E32" s="102">
        <v>7.15</v>
      </c>
      <c r="F32" s="102">
        <v>6.58</v>
      </c>
      <c r="G32" s="112">
        <v>6.58</v>
      </c>
      <c r="H32" s="104">
        <f t="shared" si="3"/>
        <v>-0.57000000000000028</v>
      </c>
    </row>
    <row r="33" spans="1:8" ht="12.75" customHeight="1">
      <c r="A33" s="159" t="s">
        <v>150</v>
      </c>
      <c r="B33" s="160"/>
      <c r="C33" s="7"/>
      <c r="D33" s="7">
        <v>0</v>
      </c>
      <c r="E33" s="102">
        <v>19.440000000000001</v>
      </c>
      <c r="F33" s="102">
        <v>18.149999999999999</v>
      </c>
      <c r="G33" s="112">
        <v>18.149999999999999</v>
      </c>
      <c r="H33" s="104">
        <f t="shared" si="3"/>
        <v>-1.2900000000000027</v>
      </c>
    </row>
    <row r="34" spans="1:8" ht="12.75" customHeight="1">
      <c r="A34" s="159" t="s">
        <v>148</v>
      </c>
      <c r="B34" s="160"/>
      <c r="C34" s="7"/>
      <c r="D34" s="7">
        <v>0</v>
      </c>
      <c r="E34" s="102">
        <v>0.84</v>
      </c>
      <c r="F34" s="102">
        <v>0.74</v>
      </c>
      <c r="G34" s="112">
        <v>0.74</v>
      </c>
      <c r="H34" s="104">
        <f t="shared" si="3"/>
        <v>-9.9999999999999978E-2</v>
      </c>
    </row>
    <row r="35" spans="1:8" ht="13.5" customHeight="1">
      <c r="A35" s="72" t="s">
        <v>123</v>
      </c>
      <c r="B35" s="87"/>
      <c r="C35" s="7"/>
      <c r="D35" s="7"/>
      <c r="E35" s="105">
        <f>E8+E25+E29</f>
        <v>554.93999999999994</v>
      </c>
      <c r="F35" s="105">
        <f>F8+F25+F29</f>
        <v>533.69000000000005</v>
      </c>
      <c r="G35" s="105">
        <f t="shared" ref="G35" si="4">G8+G25+G29</f>
        <v>569.49</v>
      </c>
      <c r="H35" s="18"/>
    </row>
    <row r="36" spans="1:8" ht="13.5" customHeight="1">
      <c r="A36" s="141" t="s">
        <v>124</v>
      </c>
      <c r="B36" s="142"/>
      <c r="C36" s="7"/>
      <c r="D36" s="7"/>
      <c r="E36" s="7"/>
      <c r="F36" s="7"/>
      <c r="G36" s="83"/>
      <c r="H36" s="18"/>
    </row>
    <row r="37" spans="1:8" ht="15" hidden="1" customHeight="1">
      <c r="A37" s="157" t="s">
        <v>48</v>
      </c>
      <c r="B37" s="158"/>
      <c r="C37" s="7"/>
      <c r="D37" s="7"/>
      <c r="E37" s="7"/>
      <c r="F37" s="7"/>
      <c r="G37" s="58"/>
      <c r="H37" s="18"/>
    </row>
    <row r="38" spans="1:8" ht="15" customHeight="1">
      <c r="A38" s="90" t="s">
        <v>133</v>
      </c>
      <c r="B38" s="65"/>
      <c r="C38" s="7"/>
      <c r="D38" s="7">
        <v>5.73</v>
      </c>
      <c r="E38" s="7">
        <v>5.52</v>
      </c>
      <c r="F38" s="7">
        <v>5.52</v>
      </c>
      <c r="G38" s="58">
        <v>0.94</v>
      </c>
      <c r="H38" s="18">
        <f>F38-G38+D38</f>
        <v>10.31</v>
      </c>
    </row>
    <row r="39" spans="1:8" ht="12" customHeight="1">
      <c r="A39" s="157" t="s">
        <v>125</v>
      </c>
      <c r="B39" s="158"/>
      <c r="C39" s="7"/>
      <c r="D39" s="7">
        <v>0</v>
      </c>
      <c r="E39" s="7">
        <v>0.94</v>
      </c>
      <c r="F39" s="7">
        <v>0.94</v>
      </c>
      <c r="G39" s="55">
        <v>0.94</v>
      </c>
      <c r="H39" s="7">
        <v>0</v>
      </c>
    </row>
    <row r="40" spans="1:8" ht="18.75" customHeight="1">
      <c r="A40" s="141" t="s">
        <v>134</v>
      </c>
      <c r="B40" s="142"/>
      <c r="C40" s="7"/>
      <c r="D40" s="7"/>
      <c r="E40" s="105">
        <f>E35+E38</f>
        <v>560.45999999999992</v>
      </c>
      <c r="F40" s="105">
        <f t="shared" ref="F40:G40" si="5">F35+F38</f>
        <v>539.21</v>
      </c>
      <c r="G40" s="105">
        <f t="shared" si="5"/>
        <v>570.43000000000006</v>
      </c>
      <c r="H40" s="7"/>
    </row>
    <row r="41" spans="1:8" ht="15.75" customHeight="1">
      <c r="A41" s="147" t="s">
        <v>126</v>
      </c>
      <c r="B41" s="148"/>
      <c r="C41" s="33"/>
      <c r="D41" s="33">
        <v>399.71</v>
      </c>
      <c r="E41" s="36"/>
      <c r="F41" s="36"/>
      <c r="G41" s="33"/>
      <c r="H41" s="103">
        <f>F40-E40+D41+F40-G40</f>
        <v>347.24</v>
      </c>
    </row>
    <row r="42" spans="1:8" ht="22.5" customHeight="1">
      <c r="A42" s="147" t="s">
        <v>140</v>
      </c>
      <c r="B42" s="147"/>
      <c r="C42" s="96"/>
      <c r="D42" s="96"/>
      <c r="E42" s="97"/>
      <c r="F42" s="98"/>
      <c r="G42" s="98"/>
      <c r="H42" s="97">
        <f>H43+H44</f>
        <v>347.24</v>
      </c>
    </row>
    <row r="43" spans="1:8" ht="22.5" customHeight="1">
      <c r="A43" s="99" t="s">
        <v>127</v>
      </c>
      <c r="B43" s="99"/>
      <c r="C43" s="96"/>
      <c r="D43" s="96">
        <f>D8+D27</f>
        <v>-30.490000000000002</v>
      </c>
      <c r="E43" s="97"/>
      <c r="F43" s="98"/>
      <c r="G43" s="98"/>
      <c r="H43" s="97">
        <f>H26+H38</f>
        <v>394.51299999999998</v>
      </c>
    </row>
    <row r="44" spans="1:8" ht="25.5" customHeight="1">
      <c r="A44" s="100" t="s">
        <v>128</v>
      </c>
      <c r="B44" s="101"/>
      <c r="C44" s="96"/>
      <c r="D44" s="96"/>
      <c r="E44" s="97"/>
      <c r="F44" s="98"/>
      <c r="G44" s="98"/>
      <c r="H44" s="97">
        <f>H8+H27+H29</f>
        <v>-47.272999999999954</v>
      </c>
    </row>
    <row r="45" spans="1:8" ht="12" customHeight="1">
      <c r="A45" s="95"/>
      <c r="B45" s="95"/>
      <c r="C45" s="28"/>
      <c r="D45" s="28"/>
      <c r="E45" s="28"/>
      <c r="F45" s="28"/>
      <c r="G45" s="28"/>
      <c r="H45" s="28"/>
    </row>
    <row r="46" spans="1:8" ht="12" customHeight="1">
      <c r="A46" s="95"/>
      <c r="B46" s="95"/>
      <c r="C46" s="28"/>
      <c r="D46" s="28"/>
      <c r="E46" s="28"/>
      <c r="F46" s="28"/>
      <c r="G46" s="28"/>
      <c r="H46" s="28"/>
    </row>
    <row r="47" spans="1:8" ht="14.25" customHeight="1"/>
    <row r="48" spans="1:8">
      <c r="A48" s="21" t="s">
        <v>141</v>
      </c>
      <c r="D48" s="23"/>
      <c r="E48" s="23"/>
      <c r="F48" s="23"/>
      <c r="G48" s="23"/>
      <c r="H48" s="23"/>
    </row>
    <row r="49" spans="1:8">
      <c r="A49" s="143" t="s">
        <v>59</v>
      </c>
      <c r="B49" s="144"/>
      <c r="C49" s="144"/>
      <c r="D49" s="145"/>
      <c r="E49" s="37" t="s">
        <v>60</v>
      </c>
      <c r="F49" s="37" t="s">
        <v>61</v>
      </c>
      <c r="G49" s="37" t="s">
        <v>131</v>
      </c>
      <c r="H49" s="37" t="s">
        <v>132</v>
      </c>
    </row>
    <row r="50" spans="1:8">
      <c r="A50" s="133" t="s">
        <v>142</v>
      </c>
      <c r="B50" s="134"/>
      <c r="C50" s="134"/>
      <c r="D50" s="135"/>
      <c r="E50" s="38">
        <v>42856</v>
      </c>
      <c r="F50" s="37" t="s">
        <v>143</v>
      </c>
      <c r="G50" s="39">
        <v>59.43</v>
      </c>
      <c r="H50" s="39" t="s">
        <v>144</v>
      </c>
    </row>
    <row r="51" spans="1:8">
      <c r="A51" s="133" t="s">
        <v>151</v>
      </c>
      <c r="B51" s="134"/>
      <c r="C51" s="134"/>
      <c r="D51" s="135"/>
      <c r="E51" s="38">
        <v>42767</v>
      </c>
      <c r="F51" s="37" t="s">
        <v>152</v>
      </c>
      <c r="G51" s="39">
        <v>68</v>
      </c>
      <c r="H51" s="39" t="s">
        <v>153</v>
      </c>
    </row>
    <row r="52" spans="1:8">
      <c r="A52" s="133" t="s">
        <v>154</v>
      </c>
      <c r="B52" s="134"/>
      <c r="C52" s="134"/>
      <c r="D52" s="135"/>
      <c r="E52" s="38">
        <v>43040</v>
      </c>
      <c r="F52" s="37" t="s">
        <v>155</v>
      </c>
      <c r="G52" s="39">
        <v>17.48</v>
      </c>
      <c r="H52" s="39" t="s">
        <v>144</v>
      </c>
    </row>
    <row r="53" spans="1:8">
      <c r="A53" s="133" t="s">
        <v>156</v>
      </c>
      <c r="B53" s="134"/>
      <c r="C53" s="134"/>
      <c r="D53" s="135"/>
      <c r="E53" s="38">
        <v>43009</v>
      </c>
      <c r="F53" s="37" t="s">
        <v>157</v>
      </c>
      <c r="G53" s="39">
        <v>9.09</v>
      </c>
      <c r="H53" s="39" t="s">
        <v>144</v>
      </c>
    </row>
    <row r="54" spans="1:8">
      <c r="A54" s="133" t="s">
        <v>8</v>
      </c>
      <c r="B54" s="134"/>
      <c r="C54" s="134"/>
      <c r="D54" s="135"/>
      <c r="E54" s="38"/>
      <c r="F54" s="37"/>
      <c r="G54" s="39">
        <f>SUM(G50:G53)</f>
        <v>154</v>
      </c>
      <c r="H54" s="39"/>
    </row>
    <row r="55" spans="1:8">
      <c r="A55" s="48"/>
      <c r="B55" s="49"/>
      <c r="C55" s="49"/>
      <c r="D55" s="49"/>
      <c r="E55" s="110"/>
      <c r="F55" s="50"/>
      <c r="G55" s="111"/>
      <c r="H55" s="111"/>
    </row>
    <row r="56" spans="1:8">
      <c r="A56" s="48"/>
      <c r="B56" s="49"/>
      <c r="C56" s="49"/>
      <c r="D56" s="49"/>
      <c r="E56" s="110"/>
      <c r="F56" s="50"/>
      <c r="G56" s="111"/>
      <c r="H56" s="111"/>
    </row>
    <row r="57" spans="1:8">
      <c r="A57" s="21" t="s">
        <v>49</v>
      </c>
      <c r="D57" s="23"/>
      <c r="E57" s="23"/>
      <c r="F57" s="23"/>
      <c r="G57" s="23"/>
      <c r="H57" s="23"/>
    </row>
    <row r="58" spans="1:8">
      <c r="A58" s="21" t="s">
        <v>50</v>
      </c>
      <c r="D58" s="23"/>
      <c r="E58" s="23"/>
      <c r="F58" s="23"/>
      <c r="G58" s="23"/>
      <c r="H58" s="23"/>
    </row>
    <row r="59" spans="1:8" ht="39">
      <c r="A59" s="143" t="s">
        <v>63</v>
      </c>
      <c r="B59" s="144"/>
      <c r="C59" s="144"/>
      <c r="D59" s="144"/>
      <c r="E59" s="145"/>
      <c r="F59" s="41" t="s">
        <v>61</v>
      </c>
      <c r="G59" s="40" t="s">
        <v>62</v>
      </c>
      <c r="H59" s="80"/>
    </row>
    <row r="60" spans="1:8">
      <c r="A60" s="133"/>
      <c r="B60" s="134"/>
      <c r="C60" s="134"/>
      <c r="D60" s="134"/>
      <c r="E60" s="135"/>
      <c r="F60" s="37" t="s">
        <v>58</v>
      </c>
      <c r="G60" s="37"/>
      <c r="H60" s="50"/>
    </row>
    <row r="61" spans="1:8">
      <c r="A61" s="48"/>
      <c r="B61" s="49"/>
      <c r="C61" s="49"/>
      <c r="D61" s="49"/>
      <c r="E61" s="49"/>
      <c r="F61" s="50"/>
      <c r="G61" s="50"/>
      <c r="H61" s="50"/>
    </row>
    <row r="62" spans="1:8" ht="23.25" customHeight="1">
      <c r="A62" s="48"/>
      <c r="B62" s="49"/>
      <c r="C62" s="49"/>
      <c r="D62" s="49"/>
      <c r="E62" s="49"/>
      <c r="F62" s="50"/>
      <c r="G62" s="50"/>
      <c r="H62" s="50"/>
    </row>
    <row r="63" spans="1:8" ht="23.25" customHeight="1">
      <c r="A63" s="48"/>
      <c r="B63" s="49"/>
      <c r="C63" s="49"/>
      <c r="D63" s="49"/>
      <c r="E63" s="49"/>
      <c r="F63" s="50"/>
      <c r="G63" s="50"/>
      <c r="H63" s="50"/>
    </row>
    <row r="64" spans="1:8">
      <c r="A64" s="52" t="s">
        <v>75</v>
      </c>
      <c r="B64" s="53"/>
      <c r="C64" s="53"/>
      <c r="D64" s="53"/>
      <c r="E64" s="53"/>
      <c r="F64" s="37"/>
      <c r="G64" s="37"/>
      <c r="H64" s="50"/>
    </row>
    <row r="65" spans="1:14">
      <c r="A65" s="143" t="s">
        <v>76</v>
      </c>
      <c r="B65" s="146"/>
      <c r="C65" s="119" t="s">
        <v>77</v>
      </c>
      <c r="D65" s="146"/>
      <c r="E65" s="37" t="s">
        <v>78</v>
      </c>
      <c r="F65" s="37" t="s">
        <v>79</v>
      </c>
      <c r="G65" s="37" t="s">
        <v>80</v>
      </c>
      <c r="H65" s="50"/>
    </row>
    <row r="66" spans="1:14">
      <c r="A66" s="143" t="s">
        <v>119</v>
      </c>
      <c r="B66" s="146"/>
      <c r="C66" s="119" t="s">
        <v>58</v>
      </c>
      <c r="D66" s="145"/>
      <c r="E66" s="37">
        <v>4</v>
      </c>
      <c r="F66" s="37" t="s">
        <v>58</v>
      </c>
      <c r="G66" s="37" t="s">
        <v>58</v>
      </c>
      <c r="H66" s="50"/>
    </row>
    <row r="67" spans="1:14">
      <c r="A67" s="50"/>
      <c r="B67" s="66"/>
      <c r="C67" s="28"/>
      <c r="D67" s="51"/>
      <c r="E67" s="50"/>
      <c r="F67" s="50"/>
      <c r="G67" s="50"/>
      <c r="H67" s="50"/>
    </row>
    <row r="68" spans="1:14" ht="18" customHeight="1">
      <c r="B68" s="68"/>
      <c r="C68" s="68"/>
      <c r="D68" s="74"/>
      <c r="E68" s="68"/>
      <c r="F68" s="68"/>
      <c r="G68" s="68"/>
      <c r="H68" s="78"/>
    </row>
    <row r="69" spans="1:14">
      <c r="A69" s="67" t="s">
        <v>107</v>
      </c>
      <c r="B69" s="68"/>
      <c r="C69" s="68"/>
      <c r="D69" s="68"/>
      <c r="E69" s="68"/>
      <c r="F69" s="68"/>
      <c r="G69" s="68"/>
      <c r="H69" s="78"/>
    </row>
    <row r="70" spans="1:14">
      <c r="A70" s="136" t="s">
        <v>158</v>
      </c>
      <c r="B70" s="137"/>
      <c r="C70" s="137"/>
      <c r="D70" s="137"/>
      <c r="E70" s="137"/>
      <c r="F70" s="137"/>
      <c r="G70" s="137"/>
      <c r="H70" s="78"/>
    </row>
    <row r="71" spans="1:14">
      <c r="A71" s="92"/>
      <c r="B71" s="93"/>
      <c r="C71" s="93"/>
      <c r="D71" s="93"/>
      <c r="E71" s="93"/>
      <c r="F71" s="93"/>
      <c r="G71" s="93"/>
      <c r="H71" s="93"/>
    </row>
    <row r="72" spans="1:14" ht="9.75" customHeight="1">
      <c r="A72" s="139" t="s">
        <v>159</v>
      </c>
      <c r="B72" s="140"/>
      <c r="C72" s="140"/>
      <c r="D72" s="140"/>
      <c r="E72" s="140"/>
      <c r="F72" s="140"/>
      <c r="G72" s="140"/>
      <c r="H72" s="79"/>
    </row>
    <row r="73" spans="1:14">
      <c r="A73" s="140"/>
      <c r="B73" s="140"/>
      <c r="C73" s="140"/>
      <c r="D73" s="140"/>
      <c r="E73" s="140"/>
      <c r="F73" s="140"/>
      <c r="G73" s="140"/>
      <c r="H73" s="79"/>
      <c r="I73" s="19"/>
      <c r="J73" s="19"/>
      <c r="K73" s="19"/>
      <c r="L73" s="19"/>
      <c r="M73" s="19"/>
      <c r="N73" s="19"/>
    </row>
    <row r="74" spans="1:14">
      <c r="A74" s="140"/>
      <c r="B74" s="140"/>
      <c r="C74" s="140"/>
      <c r="D74" s="140"/>
      <c r="E74" s="140"/>
      <c r="F74" s="140"/>
      <c r="G74" s="140"/>
      <c r="H74" s="79"/>
    </row>
    <row r="75" spans="1:14" ht="21" customHeight="1">
      <c r="A75" s="140"/>
      <c r="B75" s="140"/>
      <c r="C75" s="140"/>
      <c r="D75" s="140"/>
      <c r="E75" s="140"/>
      <c r="F75" s="140"/>
      <c r="G75" s="140"/>
      <c r="H75" s="79"/>
    </row>
    <row r="76" spans="1:14" ht="15.75" customHeight="1">
      <c r="A76" s="94"/>
      <c r="B76" s="94"/>
      <c r="C76" s="94"/>
      <c r="D76" s="94"/>
      <c r="E76" s="94"/>
      <c r="F76" s="94"/>
      <c r="G76" s="94"/>
      <c r="H76" s="94"/>
    </row>
    <row r="77" spans="1:14" ht="15.75" customHeight="1">
      <c r="A77" s="94"/>
      <c r="B77" s="94"/>
      <c r="C77" s="94"/>
      <c r="D77" s="94"/>
      <c r="E77" s="94"/>
      <c r="F77" s="94"/>
      <c r="G77" s="94"/>
      <c r="H77" s="94"/>
    </row>
    <row r="78" spans="1:14" ht="12" customHeight="1">
      <c r="A78" s="76"/>
      <c r="B78" s="76"/>
      <c r="C78" s="76"/>
      <c r="D78" s="76"/>
      <c r="E78" s="76"/>
      <c r="F78" s="76"/>
      <c r="G78" s="76"/>
      <c r="H78" s="79"/>
    </row>
    <row r="79" spans="1:14" ht="12" customHeight="1">
      <c r="A79" s="136" t="s">
        <v>81</v>
      </c>
      <c r="B79" s="138"/>
      <c r="C79" s="138"/>
      <c r="D79" s="106"/>
      <c r="E79" s="106"/>
      <c r="F79" s="106"/>
      <c r="G79" s="68"/>
      <c r="H79" s="78"/>
    </row>
    <row r="80" spans="1:14">
      <c r="A80" s="21" t="s">
        <v>82</v>
      </c>
      <c r="B80" s="107"/>
      <c r="C80" s="108"/>
      <c r="D80" s="4"/>
      <c r="E80" s="21" t="s">
        <v>84</v>
      </c>
      <c r="F80" s="4"/>
    </row>
    <row r="81" spans="1:6">
      <c r="A81" s="21" t="s">
        <v>83</v>
      </c>
      <c r="B81" s="107"/>
      <c r="C81" s="108"/>
      <c r="D81" s="4"/>
      <c r="E81" s="4"/>
      <c r="F81" s="109"/>
    </row>
    <row r="82" spans="1:6">
      <c r="A82" s="23"/>
      <c r="B82" s="54"/>
    </row>
    <row r="83" spans="1:6">
      <c r="A83" s="19" t="s">
        <v>85</v>
      </c>
    </row>
    <row r="84" spans="1:6">
      <c r="A84" s="19" t="s">
        <v>86</v>
      </c>
    </row>
    <row r="85" spans="1:6">
      <c r="A85" s="19" t="s">
        <v>87</v>
      </c>
    </row>
    <row r="86" spans="1:6">
      <c r="A86" s="19" t="s">
        <v>88</v>
      </c>
    </row>
    <row r="87" spans="1:6">
      <c r="A87" s="19"/>
    </row>
  </sheetData>
  <mergeCells count="41">
    <mergeCell ref="A23:B23"/>
    <mergeCell ref="A25:B25"/>
    <mergeCell ref="A37:B37"/>
    <mergeCell ref="A39:B39"/>
    <mergeCell ref="A27:B27"/>
    <mergeCell ref="A29:B29"/>
    <mergeCell ref="A31:B31"/>
    <mergeCell ref="A32:B32"/>
    <mergeCell ref="A33:B33"/>
    <mergeCell ref="A34:B34"/>
    <mergeCell ref="A14:B14"/>
    <mergeCell ref="A15:B15"/>
    <mergeCell ref="A17:B17"/>
    <mergeCell ref="A18:B18"/>
    <mergeCell ref="A20:B20"/>
    <mergeCell ref="A3:B3"/>
    <mergeCell ref="A8:B8"/>
    <mergeCell ref="A10:B10"/>
    <mergeCell ref="A11:G11"/>
    <mergeCell ref="A12:B12"/>
    <mergeCell ref="A4:B4"/>
    <mergeCell ref="A7:H7"/>
    <mergeCell ref="A36:B36"/>
    <mergeCell ref="A50:D50"/>
    <mergeCell ref="A49:D49"/>
    <mergeCell ref="A65:B65"/>
    <mergeCell ref="A66:B66"/>
    <mergeCell ref="C65:D65"/>
    <mergeCell ref="C66:D66"/>
    <mergeCell ref="A54:D54"/>
    <mergeCell ref="A59:E59"/>
    <mergeCell ref="A60:E60"/>
    <mergeCell ref="A40:B40"/>
    <mergeCell ref="A41:B41"/>
    <mergeCell ref="A42:B42"/>
    <mergeCell ref="A51:D51"/>
    <mergeCell ref="A52:D52"/>
    <mergeCell ref="A53:D53"/>
    <mergeCell ref="A70:G70"/>
    <mergeCell ref="A79:C79"/>
    <mergeCell ref="A72:G7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2017-03-16T03:43:43Z</cp:lastPrinted>
  <dcterms:created xsi:type="dcterms:W3CDTF">2013-02-18T04:38:06Z</dcterms:created>
  <dcterms:modified xsi:type="dcterms:W3CDTF">2018-03-06T01:17:52Z</dcterms:modified>
</cp:coreProperties>
</file>