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8" i="8"/>
  <c r="H59"/>
  <c r="H40"/>
  <c r="H39"/>
  <c r="H38"/>
  <c r="H37"/>
  <c r="H35"/>
  <c r="F35"/>
  <c r="E35"/>
  <c r="G29"/>
  <c r="G25"/>
  <c r="G22"/>
  <c r="G19"/>
  <c r="G16"/>
  <c r="G13"/>
  <c r="G8"/>
  <c r="G32"/>
  <c r="G41"/>
  <c r="F8"/>
  <c r="F41"/>
  <c r="E8"/>
  <c r="E41"/>
  <c r="H8"/>
  <c r="E9"/>
  <c r="F9"/>
  <c r="G9"/>
  <c r="H9"/>
  <c r="H10"/>
  <c r="H12"/>
  <c r="E13"/>
  <c r="F13"/>
  <c r="H13"/>
  <c r="H14"/>
  <c r="H15"/>
  <c r="E16"/>
  <c r="F16"/>
  <c r="H16"/>
  <c r="H17"/>
  <c r="H18"/>
  <c r="E19"/>
  <c r="F19"/>
  <c r="H19"/>
  <c r="H20"/>
  <c r="H21"/>
  <c r="E22"/>
  <c r="F22"/>
  <c r="H22"/>
  <c r="H23"/>
  <c r="H24"/>
  <c r="E25"/>
  <c r="F25"/>
  <c r="H25"/>
  <c r="H26"/>
  <c r="H27"/>
  <c r="H28"/>
  <c r="E29"/>
  <c r="F29"/>
  <c r="H29"/>
  <c r="H30"/>
  <c r="H32"/>
  <c r="E33"/>
  <c r="F33"/>
  <c r="H33"/>
  <c r="H34"/>
  <c r="H43"/>
  <c r="H44"/>
  <c r="H45"/>
  <c r="H46"/>
  <c r="H47"/>
  <c r="H49"/>
  <c r="H50"/>
  <c r="H51"/>
  <c r="H53"/>
  <c r="E55"/>
  <c r="F55"/>
  <c r="G55"/>
  <c r="H56"/>
  <c r="H57"/>
  <c r="G67"/>
</calcChain>
</file>

<file path=xl/sharedStrings.xml><?xml version="1.0" encoding="utf-8"?>
<sst xmlns="http://schemas.openxmlformats.org/spreadsheetml/2006/main" count="190" uniqueCount="166">
  <si>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</si>
  <si>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</si>
  <si>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</si>
  <si>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</si>
  <si>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</si>
  <si>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</si>
  <si>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</si>
  <si>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</si>
  <si>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</si>
  <si>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</si>
  <si>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</si>
  <si>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</si>
  <si>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</si>
  <si>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</si>
  <si>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</si>
  <si>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</si>
  <si>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</si>
  <si>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</si>
  <si>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</si>
  <si>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</si>
  <si>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</si>
  <si>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</si>
  <si>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</si>
  <si>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</si>
  <si>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</si>
  <si>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</si>
  <si>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</si>
  <si>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</si>
  <si>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</si>
  <si>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</si>
  <si>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</si>
  <si>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</si>
  <si>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</si>
  <si>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</si>
  <si>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</si>
  <si>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</si>
  <si>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</si>
  <si>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</si>
  <si>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</si>
  <si>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</si>
  <si>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</si>
  <si>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</si>
  <si>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</si>
  <si>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</si>
  <si>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</si>
  <si>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</si>
  <si>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</si>
  <si>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</si>
  <si>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</si>
  <si>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</si>
  <si>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</si>
  <si>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</si>
  <si>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</si>
  <si>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</si>
  <si>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</si>
  <si>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</si>
  <si>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</si>
  <si>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</si>
  <si>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</si>
  <si>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</si>
  <si>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</si>
  <si>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</si>
  <si>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</si>
  <si>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</si>
  <si>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</si>
  <si>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</si>
  <si>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</si>
  <si>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</si>
  <si>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</si>
  <si>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</si>
  <si>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</si>
  <si>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</si>
  <si>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</si>
  <si>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</si>
  <si>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</si>
  <si>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</si>
  <si>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</si>
  <si>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</si>
  <si>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</si>
  <si>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</si>
  <si>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</si>
  <si>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</si>
  <si>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</si>
  <si>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</si>
  <si>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</si>
  <si>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</si>
  <si>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</si>
  <si>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</si>
  <si>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</si>
  <si>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</si>
  <si>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</si>
  <si>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</si>
  <si>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</si>
  <si>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</si>
  <si>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</si>
  <si>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</si>
  <si>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</si>
  <si>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</si>
  <si>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</si>
  <si>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</si>
  <si>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</si>
  <si>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</si>
  <si>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</si>
  <si>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</si>
  <si>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</si>
  <si>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</si>
  <si>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</si>
  <si>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</si>
  <si>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</si>
  <si>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</si>
  <si>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</si>
  <si>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</si>
  <si>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</si>
  <si>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</si>
  <si>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</si>
  <si>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</si>
  <si>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"Чистый двор"</t>
  </si>
  <si>
    <t>ООО "Эра"</t>
  </si>
  <si>
    <t>Тунгусская, 8</t>
  </si>
  <si>
    <t>226-58-97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</si>
  <si>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февраля 2008 года</t>
    </r>
  </si>
  <si>
    <t>14 этажей</t>
  </si>
  <si>
    <t>2 лифт</t>
  </si>
  <si>
    <t>обязательное страхование лифтов</t>
  </si>
  <si>
    <t xml:space="preserve"> № 15/2 по ул. Шкипера Гека</t>
  </si>
  <si>
    <t>ул.Тунгусская,8</t>
  </si>
  <si>
    <t>145 чел</t>
  </si>
  <si>
    <t>количество проживающих</t>
  </si>
  <si>
    <t>итого по дому:</t>
  </si>
  <si>
    <t>прочие работы и услуги</t>
  </si>
  <si>
    <t>1.Телекоммуникация (ОктопусНет), в т.ч.</t>
  </si>
  <si>
    <t>2.Ростелеком, в т.ч.</t>
  </si>
  <si>
    <t>3. Текущий ремонт коммуникаций, проходящих через нежилые помещения</t>
  </si>
  <si>
    <t>200 р/мес</t>
  </si>
  <si>
    <t>сумма, т.р.</t>
  </si>
  <si>
    <t>исполнитель</t>
  </si>
  <si>
    <t>Ресо-Гарантия</t>
  </si>
  <si>
    <t>34 руб/мес</t>
  </si>
  <si>
    <t>490 руб/мес</t>
  </si>
  <si>
    <t>83 руб/мес</t>
  </si>
  <si>
    <t>Шкипера Гека, 15/2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</si>
  <si>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</si>
  <si>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</si>
  <si>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</si>
  <si>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</si>
  <si>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202,3 кв.м</t>
  </si>
  <si>
    <t>4474,7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</si>
  <si>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</si>
  <si>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</si>
  <si>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</si>
  <si>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</si>
  <si>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</si>
  <si>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</si>
  <si>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>в том числе:</t>
  </si>
  <si>
    <t>ХВС на содержание ОИ МКД</t>
  </si>
  <si>
    <t>отведение сочных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</si>
  <si>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</si>
  <si>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</si>
  <si>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</si>
  <si>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1777,1 кв.м</t>
  </si>
  <si>
    <t>расчетный комплекс учета эл. Энергии</t>
  </si>
  <si>
    <t>1 компл.</t>
  </si>
  <si>
    <t>МУПВ ВПЭС</t>
  </si>
  <si>
    <t>План по статье "Текущий ремонт" на 2018 год</t>
  </si>
  <si>
    <t>Предложение Управляющей компании: ремонт инженерных коммуникаций- частичная замена стояков ХГВС, ремонт системы электроснабжения.  Собственникам необходимо предоставить  протокол с решением общего собрания об использовании средств для формирования плана текущего ремонта на 2018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</si>
  <si>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388/02 от 27.02.2018 г.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</si>
</sst>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9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/>
    <xf numFmtId="0" fontId="0" fillId="0" borderId="1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1" xfId="0" applyFont="1" applyBorder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2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9" fillId="0" borderId="2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147</v>
      </c>
      <c r="C1" s="1"/>
    </row>
    <row r="2" spans="1:4" ht="15" customHeight="1">
      <c r="A2" s="2" t="s">
        <v>54</v>
      </c>
      <c r="C2" s="4"/>
    </row>
    <row r="3" spans="1:4" ht="15.75">
      <c r="B3" s="4" t="s">
        <v>10</v>
      </c>
      <c r="C3" s="24" t="s">
        <v>124</v>
      </c>
    </row>
    <row r="4" spans="1:4" ht="14.25" customHeight="1">
      <c r="A4" s="22" t="s">
        <v>165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11</v>
      </c>
      <c r="C9" s="93" t="s">
        <v>12</v>
      </c>
      <c r="D9" s="94"/>
    </row>
    <row r="10" spans="1:4" s="3" customFormat="1" ht="24" customHeight="1">
      <c r="A10" s="12" t="s">
        <v>2</v>
      </c>
      <c r="B10" s="15" t="s">
        <v>13</v>
      </c>
      <c r="C10" s="95" t="s">
        <v>94</v>
      </c>
      <c r="D10" s="96"/>
    </row>
    <row r="11" spans="1:4" s="3" customFormat="1" ht="15" customHeight="1">
      <c r="A11" s="12" t="s">
        <v>3</v>
      </c>
      <c r="B11" s="13" t="s">
        <v>14</v>
      </c>
      <c r="C11" s="93" t="s">
        <v>15</v>
      </c>
      <c r="D11" s="94"/>
    </row>
    <row r="12" spans="1:4" s="3" customFormat="1" ht="15" customHeight="1">
      <c r="A12" s="101">
        <v>5</v>
      </c>
      <c r="B12" s="101" t="s">
        <v>99</v>
      </c>
      <c r="C12" s="64" t="s">
        <v>100</v>
      </c>
      <c r="D12" s="65" t="s">
        <v>101</v>
      </c>
    </row>
    <row r="13" spans="1:4" s="3" customFormat="1" ht="15" customHeight="1">
      <c r="A13" s="101"/>
      <c r="B13" s="101"/>
      <c r="C13" s="64" t="s">
        <v>102</v>
      </c>
      <c r="D13" s="65" t="s">
        <v>103</v>
      </c>
    </row>
    <row r="14" spans="1:4" s="3" customFormat="1" ht="15" customHeight="1">
      <c r="A14" s="101"/>
      <c r="B14" s="101"/>
      <c r="C14" s="64" t="s">
        <v>104</v>
      </c>
      <c r="D14" s="65" t="s">
        <v>105</v>
      </c>
    </row>
    <row r="15" spans="1:4" s="3" customFormat="1" ht="15" customHeight="1">
      <c r="A15" s="101"/>
      <c r="B15" s="101"/>
      <c r="C15" s="64" t="s">
        <v>106</v>
      </c>
      <c r="D15" s="65" t="s">
        <v>107</v>
      </c>
    </row>
    <row r="16" spans="1:4" s="3" customFormat="1" ht="15" customHeight="1">
      <c r="A16" s="101"/>
      <c r="B16" s="101"/>
      <c r="C16" s="64" t="s">
        <v>108</v>
      </c>
      <c r="D16" s="65" t="s">
        <v>109</v>
      </c>
    </row>
    <row r="17" spans="1:5" s="3" customFormat="1" ht="15" customHeight="1">
      <c r="A17" s="101"/>
      <c r="B17" s="101"/>
      <c r="C17" s="64" t="s">
        <v>110</v>
      </c>
      <c r="D17" s="65" t="s">
        <v>111</v>
      </c>
    </row>
    <row r="18" spans="1:5" s="3" customFormat="1" ht="15" customHeight="1">
      <c r="A18" s="101"/>
      <c r="B18" s="101"/>
      <c r="C18" s="66" t="s">
        <v>112</v>
      </c>
      <c r="D18" s="65" t="s">
        <v>113</v>
      </c>
    </row>
    <row r="19" spans="1:5" s="3" customFormat="1" ht="14.25" customHeight="1">
      <c r="A19" s="12" t="s">
        <v>4</v>
      </c>
      <c r="B19" s="13" t="s">
        <v>16</v>
      </c>
      <c r="C19" s="97" t="s">
        <v>115</v>
      </c>
      <c r="D19" s="98"/>
    </row>
    <row r="20" spans="1:5" s="3" customFormat="1">
      <c r="A20" s="12" t="s">
        <v>5</v>
      </c>
      <c r="B20" s="13" t="s">
        <v>17</v>
      </c>
      <c r="C20" s="99" t="s">
        <v>60</v>
      </c>
      <c r="D20" s="100"/>
    </row>
    <row r="21" spans="1:5" s="3" customFormat="1" ht="16.5" customHeight="1">
      <c r="A21" s="12" t="s">
        <v>6</v>
      </c>
      <c r="B21" s="13" t="s">
        <v>18</v>
      </c>
      <c r="C21" s="95" t="s">
        <v>19</v>
      </c>
      <c r="D21" s="96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103" t="s">
        <v>26</v>
      </c>
      <c r="B26" s="104"/>
      <c r="C26" s="104"/>
      <c r="D26" s="105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116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117</v>
      </c>
      <c r="C30" s="6" t="s">
        <v>118</v>
      </c>
      <c r="D30" s="10" t="s">
        <v>119</v>
      </c>
      <c r="E30" t="s">
        <v>93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125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35</v>
      </c>
      <c r="C40" s="91">
        <v>1986</v>
      </c>
      <c r="D40" s="92"/>
    </row>
    <row r="41" spans="1:4">
      <c r="A41" s="7">
        <v>2</v>
      </c>
      <c r="B41" s="6" t="s">
        <v>37</v>
      </c>
      <c r="C41" s="91" t="s">
        <v>121</v>
      </c>
      <c r="D41" s="92"/>
    </row>
    <row r="42" spans="1:4" ht="15" customHeight="1">
      <c r="A42" s="7">
        <v>3</v>
      </c>
      <c r="B42" s="6" t="s">
        <v>38</v>
      </c>
      <c r="C42" s="91" t="s">
        <v>96</v>
      </c>
      <c r="D42" s="102"/>
    </row>
    <row r="43" spans="1:4">
      <c r="A43" s="7">
        <v>4</v>
      </c>
      <c r="B43" s="6" t="s">
        <v>36</v>
      </c>
      <c r="C43" s="91" t="s">
        <v>122</v>
      </c>
      <c r="D43" s="102"/>
    </row>
    <row r="44" spans="1:4">
      <c r="A44" s="7">
        <v>5</v>
      </c>
      <c r="B44" s="6" t="s">
        <v>39</v>
      </c>
      <c r="C44" s="91" t="s">
        <v>97</v>
      </c>
      <c r="D44" s="102"/>
    </row>
    <row r="45" spans="1:4">
      <c r="A45" s="7">
        <v>6</v>
      </c>
      <c r="B45" s="6" t="s">
        <v>40</v>
      </c>
      <c r="C45" s="91" t="s">
        <v>146</v>
      </c>
      <c r="D45" s="92"/>
    </row>
    <row r="46" spans="1:4" ht="15" customHeight="1">
      <c r="A46" s="7">
        <v>7</v>
      </c>
      <c r="B46" s="6" t="s">
        <v>41</v>
      </c>
      <c r="C46" s="91" t="s">
        <v>145</v>
      </c>
      <c r="D46" s="92"/>
    </row>
    <row r="47" spans="1:4">
      <c r="A47" s="7">
        <v>8</v>
      </c>
      <c r="B47" s="6" t="s">
        <v>42</v>
      </c>
      <c r="C47" s="91" t="s">
        <v>159</v>
      </c>
      <c r="D47" s="92"/>
    </row>
    <row r="48" spans="1:4">
      <c r="A48" s="7">
        <v>9</v>
      </c>
      <c r="B48" s="6" t="s">
        <v>127</v>
      </c>
      <c r="C48" s="91" t="s">
        <v>126</v>
      </c>
      <c r="D48" s="92"/>
    </row>
    <row r="49" spans="1:4">
      <c r="A49" s="71"/>
      <c r="B49" s="6" t="s">
        <v>95</v>
      </c>
      <c r="C49" s="71" t="s">
        <v>120</v>
      </c>
      <c r="D49" s="71"/>
    </row>
    <row r="50" spans="1:4" ht="15" customHeight="1">
      <c r="A50" s="4"/>
    </row>
    <row r="51" spans="1:4">
      <c r="A51" s="4"/>
    </row>
    <row r="53" spans="1:4" ht="15" customHeight="1"/>
  </sheetData>
  <mergeCells count="18"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  <mergeCell ref="C48:D48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0"/>
  <sheetViews>
    <sheetView tabSelected="1" topLeftCell="A66" workbookViewId="0">
      <selection activeCell="I77" sqref="I76:I77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85546875" customWidth="1"/>
  </cols>
  <sheetData>
    <row r="1" spans="1:8">
      <c r="A1" s="4" t="s">
        <v>144</v>
      </c>
      <c r="B1"/>
      <c r="C1" s="42"/>
      <c r="D1" s="42"/>
    </row>
    <row r="2" spans="1:8" ht="13.5" customHeight="1">
      <c r="A2" s="4" t="s">
        <v>148</v>
      </c>
      <c r="B2"/>
      <c r="C2" s="42"/>
      <c r="D2" s="42"/>
    </row>
    <row r="3" spans="1:8" ht="56.25" customHeight="1">
      <c r="A3" s="121" t="s">
        <v>67</v>
      </c>
      <c r="B3" s="122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4.75" customHeight="1">
      <c r="A4" s="153" t="s">
        <v>149</v>
      </c>
      <c r="B4" s="154"/>
      <c r="C4" s="43"/>
      <c r="D4" s="32">
        <v>302.95</v>
      </c>
      <c r="E4" s="32"/>
      <c r="F4" s="32"/>
      <c r="G4" s="44"/>
      <c r="H4" s="32"/>
    </row>
    <row r="5" spans="1:8" ht="19.5" customHeight="1">
      <c r="A5" s="76" t="s">
        <v>142</v>
      </c>
      <c r="B5" s="77"/>
      <c r="C5" s="43"/>
      <c r="D5" s="32">
        <v>442.98</v>
      </c>
      <c r="E5" s="32"/>
      <c r="F5" s="32"/>
      <c r="G5" s="44"/>
      <c r="H5" s="32"/>
    </row>
    <row r="6" spans="1:8" ht="21" customHeight="1">
      <c r="A6" s="76" t="s">
        <v>143</v>
      </c>
      <c r="B6" s="77"/>
      <c r="C6" s="43"/>
      <c r="D6" s="32">
        <v>-140.03</v>
      </c>
      <c r="E6" s="32"/>
      <c r="F6" s="32"/>
      <c r="G6" s="44"/>
      <c r="H6" s="32"/>
    </row>
    <row r="7" spans="1:8" ht="20.25" customHeight="1">
      <c r="A7" s="125" t="s">
        <v>150</v>
      </c>
      <c r="B7" s="126"/>
      <c r="C7" s="126"/>
      <c r="D7" s="126"/>
      <c r="E7" s="126"/>
      <c r="F7" s="126"/>
      <c r="G7" s="126"/>
      <c r="H7" s="127"/>
    </row>
    <row r="8" spans="1:8" ht="17.25" customHeight="1">
      <c r="A8" s="121" t="s">
        <v>74</v>
      </c>
      <c r="B8" s="122"/>
      <c r="C8" s="36">
        <v>20.420000000000002</v>
      </c>
      <c r="D8" s="33">
        <v>-140.03</v>
      </c>
      <c r="E8" s="33">
        <f>E12+E15+E18+E21+E24+E27</f>
        <v>1061.57</v>
      </c>
      <c r="F8" s="33">
        <f>F12+F15+F18+F21+F24+F27</f>
        <v>1047.97</v>
      </c>
      <c r="G8" s="33">
        <f>G12+G15+G18+G21+G24+G27</f>
        <v>1047.97</v>
      </c>
      <c r="H8" s="7">
        <f>F8-E8+D8</f>
        <v>-153.62999999999991</v>
      </c>
    </row>
    <row r="9" spans="1:8">
      <c r="A9" s="45" t="s">
        <v>75</v>
      </c>
      <c r="B9" s="46"/>
      <c r="C9" s="7">
        <v>18.38</v>
      </c>
      <c r="D9" s="7">
        <v>-126.03</v>
      </c>
      <c r="E9" s="7">
        <f>E8-E10</f>
        <v>955.41</v>
      </c>
      <c r="F9" s="7">
        <f>F8-F10</f>
        <v>943.17000000000007</v>
      </c>
      <c r="G9" s="7">
        <f>G8-G10</f>
        <v>943.17000000000007</v>
      </c>
      <c r="H9" s="7">
        <f>F9-E9+D9</f>
        <v>-138.2699999999999</v>
      </c>
    </row>
    <row r="10" spans="1:8">
      <c r="A10" s="123" t="s">
        <v>76</v>
      </c>
      <c r="B10" s="124"/>
      <c r="C10" s="7">
        <v>2.04</v>
      </c>
      <c r="D10" s="7">
        <v>-14</v>
      </c>
      <c r="E10" s="7">
        <v>106.16</v>
      </c>
      <c r="F10" s="7">
        <v>104.8</v>
      </c>
      <c r="G10" s="7">
        <v>104.8</v>
      </c>
      <c r="H10" s="7">
        <f>F10-E10+D10</f>
        <v>-15.36</v>
      </c>
    </row>
    <row r="11" spans="1:8" ht="12.75" customHeight="1">
      <c r="A11" s="125" t="s">
        <v>77</v>
      </c>
      <c r="B11" s="126"/>
      <c r="C11" s="126"/>
      <c r="D11" s="126"/>
      <c r="E11" s="126"/>
      <c r="F11" s="126"/>
      <c r="G11" s="126"/>
      <c r="H11" s="127"/>
    </row>
    <row r="12" spans="1:8" ht="15" customHeight="1">
      <c r="A12" s="128" t="s">
        <v>56</v>
      </c>
      <c r="B12" s="129"/>
      <c r="C12" s="36">
        <v>5.65</v>
      </c>
      <c r="D12" s="33">
        <v>-35.31</v>
      </c>
      <c r="E12" s="33">
        <v>302.20999999999998</v>
      </c>
      <c r="F12" s="33">
        <v>297.95</v>
      </c>
      <c r="G12" s="33">
        <v>297.95</v>
      </c>
      <c r="H12" s="7">
        <f t="shared" ref="H12:H30" si="0">F12-E12+D12</f>
        <v>-39.569999999999993</v>
      </c>
    </row>
    <row r="13" spans="1:8">
      <c r="A13" s="45" t="s">
        <v>75</v>
      </c>
      <c r="B13" s="46"/>
      <c r="C13" s="7">
        <v>5.08</v>
      </c>
      <c r="D13" s="7">
        <v>-31.82</v>
      </c>
      <c r="E13" s="7">
        <f>E12-E14</f>
        <v>271.99</v>
      </c>
      <c r="F13" s="7">
        <f>F12-F14</f>
        <v>268.14999999999998</v>
      </c>
      <c r="G13" s="7">
        <f>G12-G14</f>
        <v>268.14999999999998</v>
      </c>
      <c r="H13" s="7">
        <f t="shared" si="0"/>
        <v>-35.660000000000032</v>
      </c>
    </row>
    <row r="14" spans="1:8">
      <c r="A14" s="123" t="s">
        <v>76</v>
      </c>
      <c r="B14" s="124"/>
      <c r="C14" s="7">
        <v>0.56999999999999995</v>
      </c>
      <c r="D14" s="7">
        <v>-3.49</v>
      </c>
      <c r="E14" s="7">
        <v>30.22</v>
      </c>
      <c r="F14" s="7">
        <v>29.8</v>
      </c>
      <c r="G14" s="7">
        <v>29.8</v>
      </c>
      <c r="H14" s="7">
        <f t="shared" si="0"/>
        <v>-3.9099999999999984</v>
      </c>
    </row>
    <row r="15" spans="1:8" ht="23.25" customHeight="1">
      <c r="A15" s="128" t="s">
        <v>45</v>
      </c>
      <c r="B15" s="129"/>
      <c r="C15" s="36">
        <v>3.45</v>
      </c>
      <c r="D15" s="33">
        <v>-22.48</v>
      </c>
      <c r="E15" s="33">
        <v>184.54</v>
      </c>
      <c r="F15" s="33">
        <v>181.94</v>
      </c>
      <c r="G15" s="33">
        <v>181.94</v>
      </c>
      <c r="H15" s="7">
        <f t="shared" si="0"/>
        <v>-25.079999999999995</v>
      </c>
    </row>
    <row r="16" spans="1:8">
      <c r="A16" s="45" t="s">
        <v>75</v>
      </c>
      <c r="B16" s="46"/>
      <c r="C16" s="7">
        <v>3.1</v>
      </c>
      <c r="D16" s="7">
        <v>-20.23</v>
      </c>
      <c r="E16" s="7">
        <f>E15-E17</f>
        <v>166.09</v>
      </c>
      <c r="F16" s="7">
        <f>F15-F17</f>
        <v>163.75</v>
      </c>
      <c r="G16" s="7">
        <f>G15-G17</f>
        <v>163.75</v>
      </c>
      <c r="H16" s="7">
        <f t="shared" si="0"/>
        <v>-22.570000000000004</v>
      </c>
    </row>
    <row r="17" spans="1:8" ht="15" customHeight="1">
      <c r="A17" s="123" t="s">
        <v>76</v>
      </c>
      <c r="B17" s="124"/>
      <c r="C17" s="7">
        <v>0.35</v>
      </c>
      <c r="D17" s="7">
        <v>-2.25</v>
      </c>
      <c r="E17" s="7">
        <v>18.45</v>
      </c>
      <c r="F17" s="7">
        <v>18.190000000000001</v>
      </c>
      <c r="G17" s="7">
        <v>18.190000000000001</v>
      </c>
      <c r="H17" s="7">
        <f t="shared" si="0"/>
        <v>-2.509999999999998</v>
      </c>
    </row>
    <row r="18" spans="1:8" ht="14.25" customHeight="1">
      <c r="A18" s="128" t="s">
        <v>57</v>
      </c>
      <c r="B18" s="129"/>
      <c r="C18" s="43">
        <v>2.37</v>
      </c>
      <c r="D18" s="33">
        <v>-12.65</v>
      </c>
      <c r="E18" s="33">
        <v>126.77</v>
      </c>
      <c r="F18" s="33">
        <v>124.98</v>
      </c>
      <c r="G18" s="33">
        <v>124.98</v>
      </c>
      <c r="H18" s="7">
        <f t="shared" si="0"/>
        <v>-14.439999999999992</v>
      </c>
    </row>
    <row r="19" spans="1:8" ht="13.5" customHeight="1">
      <c r="A19" s="45" t="s">
        <v>75</v>
      </c>
      <c r="B19" s="46"/>
      <c r="C19" s="7">
        <v>2.13</v>
      </c>
      <c r="D19" s="7">
        <v>-11.37</v>
      </c>
      <c r="E19" s="7">
        <f>E18-E20</f>
        <v>114.09</v>
      </c>
      <c r="F19" s="7">
        <f>F18-F20</f>
        <v>112.48</v>
      </c>
      <c r="G19" s="7">
        <f>G18-G20</f>
        <v>112.48</v>
      </c>
      <c r="H19" s="7">
        <f t="shared" si="0"/>
        <v>-12.979999999999999</v>
      </c>
    </row>
    <row r="20" spans="1:8" ht="15" customHeight="1">
      <c r="A20" s="123" t="s">
        <v>76</v>
      </c>
      <c r="B20" s="124"/>
      <c r="C20" s="7">
        <v>0.24</v>
      </c>
      <c r="D20" s="7">
        <v>-1.28</v>
      </c>
      <c r="E20" s="7">
        <v>12.68</v>
      </c>
      <c r="F20" s="7">
        <v>12.5</v>
      </c>
      <c r="G20" s="7">
        <v>12.5</v>
      </c>
      <c r="H20" s="7">
        <f t="shared" si="0"/>
        <v>-1.4599999999999997</v>
      </c>
    </row>
    <row r="21" spans="1:8" ht="15" customHeight="1">
      <c r="A21" s="128" t="s">
        <v>58</v>
      </c>
      <c r="B21" s="129"/>
      <c r="C21" s="35">
        <v>1.1100000000000001</v>
      </c>
      <c r="D21" s="7">
        <v>-7.67</v>
      </c>
      <c r="E21" s="7">
        <v>59.37</v>
      </c>
      <c r="F21" s="7">
        <v>58.54</v>
      </c>
      <c r="G21" s="7">
        <v>58.54</v>
      </c>
      <c r="H21" s="7">
        <f t="shared" si="0"/>
        <v>-8.4999999999999982</v>
      </c>
    </row>
    <row r="22" spans="1:8" ht="14.25" customHeight="1">
      <c r="A22" s="45" t="s">
        <v>75</v>
      </c>
      <c r="B22" s="46"/>
      <c r="C22" s="7">
        <v>1</v>
      </c>
      <c r="D22" s="7">
        <v>-6.9</v>
      </c>
      <c r="E22" s="7">
        <f>E21-E23</f>
        <v>53.43</v>
      </c>
      <c r="F22" s="7">
        <f>F21-F23</f>
        <v>52.7</v>
      </c>
      <c r="G22" s="7">
        <f>G21-G23</f>
        <v>52.7</v>
      </c>
      <c r="H22" s="7">
        <f t="shared" si="0"/>
        <v>-7.6299999999999972</v>
      </c>
    </row>
    <row r="23" spans="1:8" ht="14.25" customHeight="1">
      <c r="A23" s="123" t="s">
        <v>76</v>
      </c>
      <c r="B23" s="124"/>
      <c r="C23" s="7">
        <v>0.11</v>
      </c>
      <c r="D23" s="7">
        <v>-0.77</v>
      </c>
      <c r="E23" s="7">
        <v>5.94</v>
      </c>
      <c r="F23" s="7">
        <v>5.84</v>
      </c>
      <c r="G23" s="7">
        <v>5.84</v>
      </c>
      <c r="H23" s="7">
        <f t="shared" si="0"/>
        <v>-0.87000000000000055</v>
      </c>
    </row>
    <row r="24" spans="1:8" ht="14.25" customHeight="1">
      <c r="A24" s="10" t="s">
        <v>46</v>
      </c>
      <c r="B24" s="47"/>
      <c r="C24" s="35">
        <v>3.65</v>
      </c>
      <c r="D24" s="7">
        <v>-27.62</v>
      </c>
      <c r="E24" s="7">
        <v>195.23</v>
      </c>
      <c r="F24" s="7">
        <v>192.49</v>
      </c>
      <c r="G24" s="7">
        <v>192.49</v>
      </c>
      <c r="H24" s="7">
        <f t="shared" si="0"/>
        <v>-30.359999999999982</v>
      </c>
    </row>
    <row r="25" spans="1:8" ht="14.25" customHeight="1">
      <c r="A25" s="45" t="s">
        <v>75</v>
      </c>
      <c r="B25" s="46"/>
      <c r="C25" s="7">
        <v>3.29</v>
      </c>
      <c r="D25" s="7">
        <v>-24.86</v>
      </c>
      <c r="E25" s="7">
        <f>E24-E26</f>
        <v>175.70999999999998</v>
      </c>
      <c r="F25" s="7">
        <f>F24-F26</f>
        <v>173.31</v>
      </c>
      <c r="G25" s="7">
        <f>G24-G26</f>
        <v>173.31</v>
      </c>
      <c r="H25" s="7">
        <f t="shared" si="0"/>
        <v>-27.259999999999977</v>
      </c>
    </row>
    <row r="26" spans="1:8">
      <c r="A26" s="123" t="s">
        <v>76</v>
      </c>
      <c r="B26" s="124"/>
      <c r="C26" s="7">
        <v>0.36</v>
      </c>
      <c r="D26" s="7">
        <v>-2.76</v>
      </c>
      <c r="E26" s="7">
        <v>19.52</v>
      </c>
      <c r="F26" s="7">
        <v>19.18</v>
      </c>
      <c r="G26" s="7">
        <v>19.18</v>
      </c>
      <c r="H26" s="7">
        <f t="shared" si="0"/>
        <v>-3.0999999999999996</v>
      </c>
    </row>
    <row r="27" spans="1:8" ht="14.25" customHeight="1">
      <c r="A27" s="132" t="s">
        <v>47</v>
      </c>
      <c r="B27" s="133"/>
      <c r="C27" s="136">
        <v>4.1900000000000004</v>
      </c>
      <c r="D27" s="130">
        <v>-34.299999999999997</v>
      </c>
      <c r="E27" s="130">
        <v>193.45</v>
      </c>
      <c r="F27" s="130">
        <v>192.07</v>
      </c>
      <c r="G27" s="130">
        <v>192.07</v>
      </c>
      <c r="H27" s="7">
        <f t="shared" si="0"/>
        <v>-35.679999999999993</v>
      </c>
    </row>
    <row r="28" spans="1:8" ht="0.75" hidden="1" customHeight="1">
      <c r="A28" s="134"/>
      <c r="B28" s="135"/>
      <c r="C28" s="137"/>
      <c r="D28" s="131"/>
      <c r="E28" s="131"/>
      <c r="F28" s="131"/>
      <c r="G28" s="131"/>
      <c r="H28" s="7">
        <f t="shared" si="0"/>
        <v>0</v>
      </c>
    </row>
    <row r="29" spans="1:8">
      <c r="A29" s="45" t="s">
        <v>75</v>
      </c>
      <c r="B29" s="46"/>
      <c r="C29" s="7">
        <v>3.77</v>
      </c>
      <c r="D29" s="7">
        <v>-30.86</v>
      </c>
      <c r="E29" s="7">
        <f>E27-E30</f>
        <v>174.10999999999999</v>
      </c>
      <c r="F29" s="7">
        <f>F27-F30</f>
        <v>172.85999999999999</v>
      </c>
      <c r="G29" s="7">
        <f>G27-G30</f>
        <v>172.85999999999999</v>
      </c>
      <c r="H29" s="7">
        <f t="shared" si="0"/>
        <v>-32.11</v>
      </c>
    </row>
    <row r="30" spans="1:8">
      <c r="A30" s="123" t="s">
        <v>76</v>
      </c>
      <c r="B30" s="124"/>
      <c r="C30" s="7">
        <v>0.42</v>
      </c>
      <c r="D30" s="7">
        <v>-3.44</v>
      </c>
      <c r="E30" s="7">
        <v>19.34</v>
      </c>
      <c r="F30" s="7">
        <v>19.21</v>
      </c>
      <c r="G30" s="7">
        <v>19.21</v>
      </c>
      <c r="H30" s="7">
        <f t="shared" si="0"/>
        <v>-3.569999999999999</v>
      </c>
    </row>
    <row r="31" spans="1:8" ht="9.75" customHeight="1">
      <c r="A31" s="61"/>
      <c r="B31" s="62"/>
      <c r="C31" s="7"/>
      <c r="D31" s="7"/>
      <c r="E31" s="7"/>
      <c r="F31" s="7"/>
      <c r="G31" s="59"/>
      <c r="H31" s="7"/>
    </row>
    <row r="32" spans="1:8" ht="15.75" customHeight="1">
      <c r="A32" s="121" t="s">
        <v>48</v>
      </c>
      <c r="B32" s="122"/>
      <c r="C32" s="35">
        <v>7.8</v>
      </c>
      <c r="D32" s="35">
        <v>364.95</v>
      </c>
      <c r="E32" s="35">
        <v>403.65</v>
      </c>
      <c r="F32" s="35">
        <v>398.95</v>
      </c>
      <c r="G32" s="67">
        <f>G33+G34</f>
        <v>67.86</v>
      </c>
      <c r="H32" s="35">
        <f>F32-E32+D32+F32-G32</f>
        <v>691.34</v>
      </c>
    </row>
    <row r="33" spans="1:8" ht="15" customHeight="1">
      <c r="A33" s="45" t="s">
        <v>78</v>
      </c>
      <c r="B33" s="46"/>
      <c r="C33" s="7">
        <v>7.02</v>
      </c>
      <c r="D33" s="7">
        <v>363.68</v>
      </c>
      <c r="E33" s="7">
        <f>E32-E34</f>
        <v>363.28999999999996</v>
      </c>
      <c r="F33" s="7">
        <f>F32-F34</f>
        <v>359.05</v>
      </c>
      <c r="G33" s="60">
        <v>27.96</v>
      </c>
      <c r="H33" s="35">
        <f>F33-E33+D33+F33-G33</f>
        <v>690.53</v>
      </c>
    </row>
    <row r="34" spans="1:8" ht="14.25" customHeight="1">
      <c r="A34" s="123" t="s">
        <v>76</v>
      </c>
      <c r="B34" s="124"/>
      <c r="C34" s="7">
        <v>0.78</v>
      </c>
      <c r="D34" s="7">
        <v>1.27</v>
      </c>
      <c r="E34" s="7">
        <v>40.36</v>
      </c>
      <c r="F34" s="7">
        <v>39.9</v>
      </c>
      <c r="G34" s="7">
        <v>39.9</v>
      </c>
      <c r="H34" s="35">
        <f>F34-E34+D34+F34-G34</f>
        <v>0.81000000000000227</v>
      </c>
    </row>
    <row r="35" spans="1:8" ht="14.25" customHeight="1">
      <c r="A35" s="138" t="s">
        <v>152</v>
      </c>
      <c r="B35" s="139"/>
      <c r="C35" s="35"/>
      <c r="D35" s="35">
        <v>0</v>
      </c>
      <c r="E35" s="35">
        <f>E37+E38+E39+E40</f>
        <v>198.39999999999998</v>
      </c>
      <c r="F35" s="35">
        <f>F37+F38+F39+F40</f>
        <v>179.43</v>
      </c>
      <c r="G35" s="67">
        <v>179.43</v>
      </c>
      <c r="H35" s="35">
        <f>F35-E35</f>
        <v>-18.96999999999997</v>
      </c>
    </row>
    <row r="36" spans="1:8" ht="14.25" customHeight="1">
      <c r="A36" s="45" t="s">
        <v>153</v>
      </c>
      <c r="B36" s="46"/>
      <c r="C36" s="7"/>
      <c r="D36" s="7"/>
      <c r="E36" s="7"/>
      <c r="F36" s="7"/>
      <c r="G36" s="90"/>
      <c r="H36" s="35"/>
    </row>
    <row r="37" spans="1:8" ht="14.25" customHeight="1">
      <c r="A37" s="140" t="s">
        <v>154</v>
      </c>
      <c r="B37" s="141"/>
      <c r="C37" s="7"/>
      <c r="D37" s="7">
        <v>0</v>
      </c>
      <c r="E37" s="7">
        <v>6.04</v>
      </c>
      <c r="F37" s="7">
        <v>5.42</v>
      </c>
      <c r="G37" s="7">
        <v>5.42</v>
      </c>
      <c r="H37" s="35">
        <f t="shared" ref="H37:H40" si="1">F37-E37</f>
        <v>-0.62000000000000011</v>
      </c>
    </row>
    <row r="38" spans="1:8" ht="14.25" customHeight="1">
      <c r="A38" s="140" t="s">
        <v>156</v>
      </c>
      <c r="B38" s="141"/>
      <c r="C38" s="7"/>
      <c r="D38" s="7">
        <v>0</v>
      </c>
      <c r="E38" s="7">
        <v>25.91</v>
      </c>
      <c r="F38" s="7">
        <v>23.39</v>
      </c>
      <c r="G38" s="7">
        <v>23.39</v>
      </c>
      <c r="H38" s="35">
        <f t="shared" si="1"/>
        <v>-2.5199999999999996</v>
      </c>
    </row>
    <row r="39" spans="1:8" ht="14.25" customHeight="1">
      <c r="A39" s="140" t="s">
        <v>157</v>
      </c>
      <c r="B39" s="141"/>
      <c r="C39" s="7"/>
      <c r="D39" s="7">
        <v>0</v>
      </c>
      <c r="E39" s="7">
        <v>163.38999999999999</v>
      </c>
      <c r="F39" s="7">
        <v>147.97</v>
      </c>
      <c r="G39" s="7">
        <v>147.97</v>
      </c>
      <c r="H39" s="35">
        <f t="shared" si="1"/>
        <v>-15.419999999999987</v>
      </c>
    </row>
    <row r="40" spans="1:8" ht="14.25" customHeight="1">
      <c r="A40" s="140" t="s">
        <v>155</v>
      </c>
      <c r="B40" s="141"/>
      <c r="C40" s="7"/>
      <c r="D40" s="7">
        <v>0</v>
      </c>
      <c r="E40" s="7">
        <v>3.06</v>
      </c>
      <c r="F40" s="7">
        <v>2.65</v>
      </c>
      <c r="G40" s="7">
        <v>2.65</v>
      </c>
      <c r="H40" s="35">
        <f t="shared" si="1"/>
        <v>-0.41000000000000014</v>
      </c>
    </row>
    <row r="41" spans="1:8" ht="12.75" customHeight="1">
      <c r="A41" s="148" t="s">
        <v>128</v>
      </c>
      <c r="B41" s="149"/>
      <c r="C41" s="7"/>
      <c r="D41" s="7"/>
      <c r="E41" s="35">
        <f>E8+E32+E35</f>
        <v>1663.62</v>
      </c>
      <c r="F41" s="35">
        <f t="shared" ref="F41:G41" si="2">F8+F32+F35</f>
        <v>1626.3500000000001</v>
      </c>
      <c r="G41" s="35">
        <f t="shared" si="2"/>
        <v>1295.26</v>
      </c>
      <c r="H41" s="7"/>
    </row>
    <row r="42" spans="1:8" ht="12" customHeight="1">
      <c r="A42" s="142" t="s">
        <v>129</v>
      </c>
      <c r="B42" s="143"/>
      <c r="C42" s="7"/>
      <c r="D42" s="7"/>
      <c r="E42" s="7"/>
      <c r="F42" s="7"/>
      <c r="G42" s="69"/>
      <c r="H42" s="7"/>
    </row>
    <row r="43" spans="1:8" ht="12.75" customHeight="1">
      <c r="A43" s="142" t="s">
        <v>130</v>
      </c>
      <c r="B43" s="143"/>
      <c r="C43" s="7" t="s">
        <v>133</v>
      </c>
      <c r="D43" s="7">
        <v>4.5</v>
      </c>
      <c r="E43" s="7">
        <v>2.4</v>
      </c>
      <c r="F43" s="7">
        <v>2.4</v>
      </c>
      <c r="G43" s="63">
        <v>0.4</v>
      </c>
      <c r="H43" s="35">
        <f t="shared" ref="H43:H53" si="3">F43-E43+D43+F43-G43</f>
        <v>6.5</v>
      </c>
    </row>
    <row r="44" spans="1:8" ht="14.25" customHeight="1">
      <c r="A44" s="144" t="s">
        <v>76</v>
      </c>
      <c r="B44" s="145"/>
      <c r="C44" s="7" t="s">
        <v>137</v>
      </c>
      <c r="D44" s="7">
        <v>0</v>
      </c>
      <c r="E44" s="7">
        <v>0.4</v>
      </c>
      <c r="F44" s="7">
        <v>0.4</v>
      </c>
      <c r="G44" s="63">
        <v>0.4</v>
      </c>
      <c r="H44" s="35">
        <f t="shared" si="3"/>
        <v>0</v>
      </c>
    </row>
    <row r="45" spans="1:8" ht="15" hidden="1" customHeight="1">
      <c r="A45" s="146" t="s">
        <v>49</v>
      </c>
      <c r="B45" s="147"/>
      <c r="C45" s="7"/>
      <c r="D45" s="7"/>
      <c r="E45" s="7"/>
      <c r="F45" s="7"/>
      <c r="G45" s="63"/>
      <c r="H45" s="35">
        <f t="shared" si="3"/>
        <v>0</v>
      </c>
    </row>
    <row r="46" spans="1:8" ht="15.75" customHeight="1">
      <c r="A46" s="142" t="s">
        <v>131</v>
      </c>
      <c r="B46" s="143"/>
      <c r="C46" s="7" t="s">
        <v>138</v>
      </c>
      <c r="D46" s="7">
        <v>7.32</v>
      </c>
      <c r="E46" s="7">
        <v>5.88</v>
      </c>
      <c r="F46" s="7">
        <v>5.88</v>
      </c>
      <c r="G46" s="63">
        <v>1</v>
      </c>
      <c r="H46" s="35">
        <f t="shared" si="3"/>
        <v>12.2</v>
      </c>
    </row>
    <row r="47" spans="1:8" ht="16.5" customHeight="1">
      <c r="A47" s="146" t="s">
        <v>76</v>
      </c>
      <c r="B47" s="147"/>
      <c r="C47" s="7" t="s">
        <v>139</v>
      </c>
      <c r="D47" s="7">
        <v>0</v>
      </c>
      <c r="E47" s="7">
        <v>1</v>
      </c>
      <c r="F47" s="7">
        <v>1</v>
      </c>
      <c r="G47" s="59">
        <v>1</v>
      </c>
      <c r="H47" s="35">
        <f t="shared" si="3"/>
        <v>0</v>
      </c>
    </row>
    <row r="48" spans="1:8" ht="9.75" hidden="1" customHeight="1">
      <c r="A48" s="74"/>
      <c r="B48" s="75"/>
      <c r="C48" s="72"/>
      <c r="D48" s="72"/>
      <c r="E48" s="72"/>
      <c r="F48" s="72"/>
      <c r="G48" s="73"/>
      <c r="H48" s="72"/>
    </row>
    <row r="49" spans="1:8" ht="0.75" hidden="1" customHeight="1">
      <c r="A49" s="115" t="s">
        <v>132</v>
      </c>
      <c r="B49" s="116"/>
      <c r="C49" s="109"/>
      <c r="D49" s="109">
        <v>66.209999999999994</v>
      </c>
      <c r="E49" s="109">
        <v>0</v>
      </c>
      <c r="F49" s="109">
        <v>0</v>
      </c>
      <c r="G49" s="109">
        <v>0</v>
      </c>
      <c r="H49" s="35">
        <f t="shared" si="3"/>
        <v>66.209999999999994</v>
      </c>
    </row>
    <row r="50" spans="1:8" ht="10.5" hidden="1" customHeight="1">
      <c r="A50" s="117"/>
      <c r="B50" s="118"/>
      <c r="C50" s="110"/>
      <c r="D50" s="110"/>
      <c r="E50" s="110"/>
      <c r="F50" s="110"/>
      <c r="G50" s="110"/>
      <c r="H50" s="35">
        <f t="shared" si="3"/>
        <v>0</v>
      </c>
    </row>
    <row r="51" spans="1:8" ht="6.75" customHeight="1">
      <c r="A51" s="117"/>
      <c r="B51" s="118"/>
      <c r="C51" s="110"/>
      <c r="D51" s="110"/>
      <c r="E51" s="110"/>
      <c r="F51" s="110"/>
      <c r="G51" s="110"/>
      <c r="H51" s="106">
        <f>F49-G49+D49</f>
        <v>66.209999999999994</v>
      </c>
    </row>
    <row r="52" spans="1:8" ht="13.5" customHeight="1">
      <c r="A52" s="119"/>
      <c r="B52" s="120"/>
      <c r="C52" s="111"/>
      <c r="D52" s="111"/>
      <c r="E52" s="111"/>
      <c r="F52" s="111"/>
      <c r="G52" s="111"/>
      <c r="H52" s="107"/>
    </row>
    <row r="53" spans="1:8" ht="8.25" customHeight="1">
      <c r="A53" s="132" t="s">
        <v>59</v>
      </c>
      <c r="B53" s="133"/>
      <c r="C53" s="109"/>
      <c r="D53" s="109">
        <v>-2.76</v>
      </c>
      <c r="E53" s="109">
        <v>0</v>
      </c>
      <c r="F53" s="109">
        <v>0</v>
      </c>
      <c r="G53" s="109">
        <v>0</v>
      </c>
      <c r="H53" s="106">
        <f t="shared" si="3"/>
        <v>-2.76</v>
      </c>
    </row>
    <row r="54" spans="1:8" ht="12.75" customHeight="1">
      <c r="A54" s="134"/>
      <c r="B54" s="135"/>
      <c r="C54" s="111"/>
      <c r="D54" s="111"/>
      <c r="E54" s="111"/>
      <c r="F54" s="111"/>
      <c r="G54" s="111"/>
      <c r="H54" s="107"/>
    </row>
    <row r="55" spans="1:8" ht="18" customHeight="1">
      <c r="A55" s="138" t="s">
        <v>128</v>
      </c>
      <c r="B55" s="155"/>
      <c r="C55" s="7"/>
      <c r="D55" s="7"/>
      <c r="E55" s="35">
        <f>E41+E43+E46+E49</f>
        <v>1671.9</v>
      </c>
      <c r="F55" s="35">
        <f>F41+F43+F46+F49</f>
        <v>1634.6300000000003</v>
      </c>
      <c r="G55" s="35">
        <f>G41+G43+G46+G49</f>
        <v>1296.6600000000001</v>
      </c>
      <c r="H55" s="7"/>
    </row>
    <row r="56" spans="1:8" ht="18" customHeight="1">
      <c r="A56" s="156" t="s">
        <v>141</v>
      </c>
      <c r="B56" s="157"/>
      <c r="C56" s="82"/>
      <c r="D56" s="82">
        <v>302.95</v>
      </c>
      <c r="E56" s="83"/>
      <c r="F56" s="83"/>
      <c r="G56" s="82"/>
      <c r="H56" s="82">
        <f>F55-E55+D56+F55-G55</f>
        <v>603.65000000000055</v>
      </c>
    </row>
    <row r="57" spans="1:8" ht="24.75" customHeight="1">
      <c r="A57" s="156" t="s">
        <v>151</v>
      </c>
      <c r="B57" s="157"/>
      <c r="C57" s="84"/>
      <c r="D57" s="84"/>
      <c r="E57" s="85"/>
      <c r="F57" s="86"/>
      <c r="G57" s="86"/>
      <c r="H57" s="85">
        <f>H58+H59</f>
        <v>603.6500000000002</v>
      </c>
    </row>
    <row r="58" spans="1:8" ht="22.5" customHeight="1">
      <c r="A58" s="87" t="s">
        <v>142</v>
      </c>
      <c r="B58" s="87"/>
      <c r="C58" s="84"/>
      <c r="D58" s="84"/>
      <c r="E58" s="85"/>
      <c r="F58" s="86"/>
      <c r="G58" s="86"/>
      <c r="H58" s="83">
        <f>H32+H43+H46+H51</f>
        <v>776.25000000000011</v>
      </c>
    </row>
    <row r="59" spans="1:8" ht="21" customHeight="1">
      <c r="A59" s="88" t="s">
        <v>143</v>
      </c>
      <c r="B59" s="89"/>
      <c r="C59" s="84"/>
      <c r="D59" s="84"/>
      <c r="E59" s="85"/>
      <c r="F59" s="86"/>
      <c r="G59" s="86"/>
      <c r="H59" s="85">
        <f>H8+H35</f>
        <v>-172.59999999999988</v>
      </c>
    </row>
    <row r="60" spans="1:8" ht="13.5" customHeight="1">
      <c r="A60" s="78"/>
      <c r="B60" s="79"/>
      <c r="C60" s="80"/>
      <c r="D60" s="80"/>
      <c r="E60" s="81"/>
      <c r="F60" s="81"/>
      <c r="G60" s="81"/>
      <c r="H60" s="80"/>
    </row>
    <row r="61" spans="1:8" ht="14.25" customHeight="1"/>
    <row r="62" spans="1:8">
      <c r="A62" s="21" t="s">
        <v>158</v>
      </c>
      <c r="D62" s="23"/>
      <c r="E62" s="23"/>
      <c r="F62" s="23"/>
      <c r="G62" s="23"/>
    </row>
    <row r="63" spans="1:8">
      <c r="A63" s="112" t="s">
        <v>62</v>
      </c>
      <c r="B63" s="113"/>
      <c r="C63" s="113"/>
      <c r="D63" s="114"/>
      <c r="E63" s="37" t="s">
        <v>63</v>
      </c>
      <c r="F63" s="37" t="s">
        <v>64</v>
      </c>
      <c r="G63" s="37" t="s">
        <v>134</v>
      </c>
      <c r="H63" s="6" t="s">
        <v>135</v>
      </c>
    </row>
    <row r="64" spans="1:8">
      <c r="A64" s="150" t="s">
        <v>160</v>
      </c>
      <c r="B64" s="151"/>
      <c r="C64" s="151"/>
      <c r="D64" s="152"/>
      <c r="E64" s="38">
        <v>43070</v>
      </c>
      <c r="F64" s="37" t="s">
        <v>161</v>
      </c>
      <c r="G64" s="39">
        <v>26.74</v>
      </c>
      <c r="H64" s="6" t="s">
        <v>162</v>
      </c>
    </row>
    <row r="65" spans="1:8">
      <c r="A65" s="70" t="s">
        <v>123</v>
      </c>
      <c r="B65" s="58"/>
      <c r="C65" s="58"/>
      <c r="D65" s="57"/>
      <c r="E65" s="38">
        <v>42826</v>
      </c>
      <c r="F65" s="37">
        <v>2</v>
      </c>
      <c r="G65" s="39">
        <v>1.22</v>
      </c>
      <c r="H65" s="6" t="s">
        <v>136</v>
      </c>
    </row>
    <row r="66" spans="1:8">
      <c r="A66" s="150"/>
      <c r="B66" s="151"/>
      <c r="C66" s="151"/>
      <c r="D66" s="152"/>
      <c r="E66" s="38"/>
      <c r="F66" s="37"/>
      <c r="G66" s="39"/>
      <c r="H66" s="6"/>
    </row>
    <row r="67" spans="1:8">
      <c r="A67" s="150" t="s">
        <v>7</v>
      </c>
      <c r="B67" s="151"/>
      <c r="C67" s="151"/>
      <c r="D67" s="152"/>
      <c r="E67" s="38"/>
      <c r="F67" s="37"/>
      <c r="G67" s="39">
        <f>SUM(G64:G66)</f>
        <v>27.959999999999997</v>
      </c>
      <c r="H67" s="6"/>
    </row>
    <row r="68" spans="1:8">
      <c r="A68" s="21" t="s">
        <v>50</v>
      </c>
      <c r="D68" s="23"/>
      <c r="E68" s="23"/>
      <c r="F68" s="23"/>
      <c r="G68" s="23"/>
    </row>
    <row r="69" spans="1:8">
      <c r="A69" s="21" t="s">
        <v>51</v>
      </c>
      <c r="D69" s="23"/>
      <c r="E69" s="23"/>
      <c r="F69" s="23"/>
      <c r="G69" s="23"/>
    </row>
    <row r="70" spans="1:8" ht="23.25" customHeight="1">
      <c r="A70" s="112" t="s">
        <v>66</v>
      </c>
      <c r="B70" s="113"/>
      <c r="C70" s="113"/>
      <c r="D70" s="113"/>
      <c r="E70" s="114"/>
      <c r="F70" s="41" t="s">
        <v>64</v>
      </c>
      <c r="G70" s="40" t="s">
        <v>65</v>
      </c>
    </row>
    <row r="71" spans="1:8">
      <c r="A71" s="150" t="s">
        <v>98</v>
      </c>
      <c r="B71" s="151"/>
      <c r="C71" s="151"/>
      <c r="D71" s="151"/>
      <c r="E71" s="152"/>
      <c r="F71" s="37">
        <v>5</v>
      </c>
      <c r="G71" s="37">
        <v>1825</v>
      </c>
    </row>
    <row r="72" spans="1:8">
      <c r="A72" s="48"/>
      <c r="B72" s="49"/>
      <c r="C72" s="49"/>
      <c r="D72" s="49"/>
      <c r="E72" s="49"/>
      <c r="F72" s="50"/>
      <c r="G72" s="50"/>
    </row>
    <row r="73" spans="1:8">
      <c r="A73" s="54" t="s">
        <v>79</v>
      </c>
      <c r="B73" s="55"/>
      <c r="C73" s="55"/>
      <c r="D73" s="55"/>
      <c r="E73" s="55"/>
      <c r="F73" s="37"/>
      <c r="G73" s="37"/>
    </row>
    <row r="74" spans="1:8">
      <c r="A74" s="112" t="s">
        <v>80</v>
      </c>
      <c r="B74" s="114"/>
      <c r="C74" s="91" t="s">
        <v>81</v>
      </c>
      <c r="D74" s="92"/>
      <c r="E74" s="37" t="s">
        <v>82</v>
      </c>
      <c r="F74" s="37" t="s">
        <v>83</v>
      </c>
      <c r="G74" s="37" t="s">
        <v>84</v>
      </c>
    </row>
    <row r="75" spans="1:8">
      <c r="A75" s="112" t="s">
        <v>140</v>
      </c>
      <c r="B75" s="114"/>
      <c r="C75" s="91" t="s">
        <v>61</v>
      </c>
      <c r="D75" s="92"/>
      <c r="E75" s="37">
        <v>5</v>
      </c>
      <c r="F75" s="37" t="s">
        <v>61</v>
      </c>
      <c r="G75" s="37" t="s">
        <v>61</v>
      </c>
    </row>
    <row r="76" spans="1:8">
      <c r="A76" s="51"/>
      <c r="B76" s="52"/>
      <c r="C76" s="28"/>
      <c r="D76" s="53"/>
      <c r="E76" s="50"/>
      <c r="F76" s="50"/>
      <c r="G76" s="50"/>
    </row>
    <row r="77" spans="1:8">
      <c r="A77" s="21" t="s">
        <v>114</v>
      </c>
      <c r="D77" s="23"/>
      <c r="E77" s="23"/>
      <c r="F77" s="23"/>
      <c r="G77" s="23"/>
    </row>
    <row r="78" spans="1:8">
      <c r="A78" s="21" t="s">
        <v>163</v>
      </c>
      <c r="D78" s="23"/>
      <c r="E78" s="23"/>
      <c r="F78" s="23"/>
      <c r="G78" s="23"/>
    </row>
    <row r="79" spans="1:8" ht="15" customHeight="1">
      <c r="A79" s="108" t="s">
        <v>164</v>
      </c>
      <c r="B79" s="108"/>
      <c r="C79" s="108"/>
      <c r="D79" s="108"/>
      <c r="E79" s="108"/>
      <c r="F79" s="108"/>
      <c r="G79" s="108"/>
    </row>
    <row r="80" spans="1:8" ht="43.5" customHeight="1">
      <c r="A80" s="108"/>
      <c r="B80" s="108"/>
      <c r="C80" s="108"/>
      <c r="D80" s="108"/>
      <c r="E80" s="108"/>
      <c r="F80" s="108"/>
      <c r="G80" s="108"/>
    </row>
    <row r="81" spans="1:7">
      <c r="A81" s="68"/>
      <c r="B81" s="68"/>
      <c r="C81" s="68"/>
      <c r="D81" s="68"/>
      <c r="E81" s="68"/>
      <c r="F81" s="68"/>
      <c r="G81" s="68"/>
    </row>
    <row r="82" spans="1:7">
      <c r="A82" s="23" t="s">
        <v>85</v>
      </c>
      <c r="B82" s="56"/>
    </row>
    <row r="83" spans="1:7">
      <c r="A83" s="23" t="s">
        <v>86</v>
      </c>
      <c r="B83" s="56"/>
      <c r="E83" s="23" t="s">
        <v>88</v>
      </c>
    </row>
    <row r="84" spans="1:7">
      <c r="A84" s="23" t="s">
        <v>87</v>
      </c>
      <c r="B84" s="56"/>
    </row>
    <row r="85" spans="1:7">
      <c r="A85" s="23"/>
      <c r="B85" s="56"/>
    </row>
    <row r="86" spans="1:7">
      <c r="A86" s="19" t="s">
        <v>89</v>
      </c>
    </row>
    <row r="87" spans="1:7">
      <c r="A87" s="19" t="s">
        <v>90</v>
      </c>
    </row>
    <row r="88" spans="1:7">
      <c r="A88" s="19" t="s">
        <v>91</v>
      </c>
    </row>
    <row r="89" spans="1:7">
      <c r="A89" s="19" t="s">
        <v>92</v>
      </c>
    </row>
    <row r="90" spans="1:7">
      <c r="A90" s="19"/>
    </row>
  </sheetData>
  <mergeCells count="64">
    <mergeCell ref="A47:B47"/>
    <mergeCell ref="A41:B41"/>
    <mergeCell ref="A66:D66"/>
    <mergeCell ref="A4:B4"/>
    <mergeCell ref="A7:H7"/>
    <mergeCell ref="H53:H54"/>
    <mergeCell ref="A55:B55"/>
    <mergeCell ref="A56:B56"/>
    <mergeCell ref="A57:B57"/>
    <mergeCell ref="G49:G52"/>
    <mergeCell ref="A64:D64"/>
    <mergeCell ref="C49:C52"/>
    <mergeCell ref="G53:G54"/>
    <mergeCell ref="A53:B54"/>
    <mergeCell ref="C53:C54"/>
    <mergeCell ref="D53:D54"/>
    <mergeCell ref="A38:B38"/>
    <mergeCell ref="A39:B39"/>
    <mergeCell ref="A40:B40"/>
    <mergeCell ref="A46:B46"/>
    <mergeCell ref="A42:B42"/>
    <mergeCell ref="A43:B43"/>
    <mergeCell ref="A44:B44"/>
    <mergeCell ref="A45:B45"/>
    <mergeCell ref="A30:B30"/>
    <mergeCell ref="A32:B32"/>
    <mergeCell ref="A34:B34"/>
    <mergeCell ref="A35:B35"/>
    <mergeCell ref="A37:B37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H51:H52"/>
    <mergeCell ref="A79:G80"/>
    <mergeCell ref="D49:D52"/>
    <mergeCell ref="A63:D63"/>
    <mergeCell ref="A49:B52"/>
    <mergeCell ref="F53:F54"/>
    <mergeCell ref="E49:E52"/>
    <mergeCell ref="F49:F52"/>
    <mergeCell ref="A74:B74"/>
    <mergeCell ref="E53:E54"/>
    <mergeCell ref="A75:B75"/>
    <mergeCell ref="C74:D74"/>
    <mergeCell ref="C75:D75"/>
    <mergeCell ref="A67:D67"/>
    <mergeCell ref="A70:E70"/>
    <mergeCell ref="A71:E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2018-02-26T06:28:06Z</cp:lastPrinted>
  <dcterms:created xsi:type="dcterms:W3CDTF">2013-02-18T04:38:06Z</dcterms:created>
  <dcterms:modified xsi:type="dcterms:W3CDTF">2018-02-28T00:28:22Z</dcterms:modified>
</cp:coreProperties>
</file>