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8" l="1"/>
  <c r="F34" i="8"/>
  <c r="F27" i="8"/>
  <c r="F26" i="8"/>
  <c r="H26" i="8"/>
  <c r="H45" i="8"/>
  <c r="H8" i="8"/>
  <c r="G27" i="8"/>
  <c r="H27" i="8"/>
  <c r="H46" i="8"/>
  <c r="G12" i="8"/>
  <c r="G15" i="8"/>
  <c r="G18" i="8"/>
  <c r="G21" i="8"/>
  <c r="G8" i="8"/>
  <c r="G10" i="8"/>
  <c r="F42" i="8"/>
  <c r="G25" i="8"/>
  <c r="G34" i="8"/>
  <c r="G42" i="8"/>
  <c r="E42" i="8"/>
  <c r="F40" i="8"/>
  <c r="E40" i="8"/>
  <c r="H40" i="8"/>
  <c r="H41" i="8"/>
  <c r="H39" i="8"/>
  <c r="H36" i="8"/>
  <c r="G39" i="8"/>
  <c r="G41" i="8"/>
  <c r="F41" i="8"/>
  <c r="E41" i="8"/>
  <c r="G32" i="8"/>
  <c r="G33" i="8"/>
  <c r="G31" i="8"/>
  <c r="G29" i="8"/>
  <c r="D43" i="8"/>
  <c r="H25" i="8"/>
  <c r="E27" i="8"/>
  <c r="E26" i="8"/>
  <c r="D10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23" i="8"/>
  <c r="G22" i="8"/>
  <c r="G20" i="8"/>
  <c r="G19" i="8"/>
  <c r="G17" i="8"/>
  <c r="G16" i="8"/>
  <c r="G14" i="8"/>
  <c r="G13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8" i="8"/>
  <c r="E10" i="8"/>
  <c r="F9" i="8"/>
  <c r="E9" i="8"/>
  <c r="F14" i="8"/>
  <c r="F13" i="8"/>
  <c r="E14" i="8"/>
  <c r="H33" i="8"/>
  <c r="H32" i="8"/>
  <c r="H31" i="8"/>
  <c r="E29" i="8"/>
  <c r="F29" i="8"/>
  <c r="H29" i="8"/>
  <c r="D23" i="8"/>
  <c r="D22" i="8"/>
  <c r="D20" i="8"/>
  <c r="D19" i="8"/>
  <c r="D17" i="8"/>
  <c r="D16" i="8"/>
  <c r="D14" i="8"/>
  <c r="D13" i="8"/>
  <c r="D9" i="8"/>
  <c r="H44" i="8"/>
  <c r="G9" i="8"/>
  <c r="E34" i="8"/>
  <c r="H43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<sst xmlns="http://schemas.openxmlformats.org/spreadsheetml/2006/main" count="176" uniqueCount="152">
  <si>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</si>
  <si>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</si>
  <si>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</si>
  <si>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</si>
  <si>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</si>
  <si>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</si>
  <si>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</si>
  <si>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</si>
  <si>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</si>
  <si>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</si>
  <si>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</si>
  <si>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</si>
  <si>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</si>
  <si>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</si>
  <si>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</si>
  <si>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</si>
  <si>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</si>
  <si>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</si>
  <si>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</si>
  <si>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</si>
  <si>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</si>
  <si>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</si>
  <si>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</si>
  <si>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</si>
  <si>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</si>
  <si>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</si>
  <si>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</si>
  <si>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</si>
  <si>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</si>
  <si>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</si>
  <si>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</si>
  <si>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</si>
  <si>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</si>
  <si>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</si>
  <si>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</si>
  <si>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</si>
  <si>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</si>
  <si>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</si>
  <si>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</si>
  <si>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</si>
  <si>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</si>
  <si>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</si>
  <si>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</si>
  <si>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</si>
  <si>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</si>
  <si>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</si>
  <si>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</si>
  <si>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</si>
  <si>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</si>
  <si>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</si>
  <si>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</si>
  <si>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</si>
  <si>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</si>
  <si>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</si>
  <si>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</si>
  <si>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</si>
  <si>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</si>
  <si>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</si>
  <si>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</si>
  <si>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</si>
  <si>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</si>
  <si>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</si>
  <si>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</si>
  <si>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</si>
  <si>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</si>
  <si>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</si>
  <si>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</si>
  <si>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</si>
  <si>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</si>
  <si>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</si>
  <si>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</si>
  <si>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</si>
  <si>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</si>
  <si>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</si>
  <si>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</si>
  <si>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</si>
  <si>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Произв. отдел - 222-03-88</t>
  </si>
  <si>
    <t>Санитар. отдел -222- 21- 60</t>
  </si>
  <si>
    <t xml:space="preserve"> </t>
  </si>
  <si>
    <t>uklr2006@mail.ru</t>
  </si>
  <si>
    <t>часть 4.</t>
  </si>
  <si>
    <t>расшифровка статьи "Содержание 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</si>
  <si>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</si>
  <si>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</si>
  <si>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</si>
  <si>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</si>
  <si>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</si>
  <si>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</si>
  <si>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</si>
  <si>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</si>
  <si>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</si>
  <si>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</si>
  <si>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</si>
  <si>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</si>
  <si>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</si>
  <si>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</si>
  <si>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</si>
  <si>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.</t>
  </si>
  <si>
    <t xml:space="preserve">1.Сведения об Управляющей компании Ленинского района </t>
  </si>
  <si>
    <t>от 27 апреля 2005 г. серия 25 № 01277949</t>
  </si>
  <si>
    <t>2 подъезда</t>
  </si>
  <si>
    <t>Ленинского района "</t>
  </si>
  <si>
    <t>№ 15 по ул. Уткинской</t>
  </si>
  <si>
    <t>ООО " Ярд"</t>
  </si>
  <si>
    <t>2-260-343</t>
  </si>
  <si>
    <t>5  этажей</t>
  </si>
  <si>
    <t>Уткинская, 15</t>
  </si>
  <si>
    <t>ООО "Комфорт"</t>
  </si>
  <si>
    <t>Светланская,183</t>
  </si>
  <si>
    <t>ул. Тунгусская,8</t>
  </si>
  <si>
    <t>сумма, т.р.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</si>
  <si>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</si>
  <si>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</si>
  <si>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</si>
  <si>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всего:</t>
  </si>
  <si>
    <t xml:space="preserve">в том числе: </t>
  </si>
  <si>
    <t>ХВС на содержение ОИ МКД</t>
  </si>
  <si>
    <t>исполнитель</t>
  </si>
  <si>
    <t xml:space="preserve">                       Отчет ООО "Управляющей компании Ленинского района "  за 2019 год</t>
  </si>
  <si>
    <t xml:space="preserve">                        ООО "Управляющая компания Ленинского района 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</si>
  <si>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</si>
  <si>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</si>
  <si>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</si>
  <si>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</si>
  <si>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 xml:space="preserve">                                                                               01 сентября 2010 года</t>
  </si>
  <si>
    <t>1250,80 кв.м.</t>
  </si>
  <si>
    <t>671,10 кв.м.</t>
  </si>
  <si>
    <t xml:space="preserve">       311,90 кв.м.        </t>
  </si>
  <si>
    <t>45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</si>
  <si>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</si>
  <si>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</si>
  <si>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</si>
  <si>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Эл.энергия на содержение ОИ МКД</t>
  </si>
  <si>
    <t>Отведение сточных вод в целях содерж. ОИ МКД</t>
  </si>
  <si>
    <t>Итого по дому:</t>
  </si>
  <si>
    <t>Прочие работы и услуги:</t>
  </si>
  <si>
    <t>2. Ростелеком, в т.ч.</t>
  </si>
  <si>
    <t>1. Обслуж -е теплового счетчика</t>
  </si>
  <si>
    <t>в т.ч на текущий ремонт</t>
  </si>
  <si>
    <t>в т.ч. услуги по управлению, налоги</t>
  </si>
  <si>
    <t xml:space="preserve"> 3. Текущий ремонт коммуникаций, проходящих через нежилые помещения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</si>
  <si>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</si>
  <si>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</si>
  <si>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 в 2019 году - нет</t>
  </si>
  <si>
    <t>Итого:</t>
  </si>
  <si>
    <t>А.А.Тяптин</t>
  </si>
  <si>
    <t>Исп:</t>
  </si>
  <si>
    <t>Экономич. отдел - 220-50-87</t>
  </si>
  <si>
    <t>План по статье "текущий ремонт" на 2020 год.</t>
  </si>
  <si>
    <t>Предложение Управляющей компании: Ремонт крылец входа в подъезд. Собственникам, необходимо представить протокол общего собрания о согласии проведения указанных работ, либо принять собственное решение для формирования плана текущего ремонта на 2020 год.</t>
  </si>
  <si>
    <t>Часть 2.( форма 2.8 стандарта раскрытия информации)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</si>
  <si>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691/03  от  17.03.2020  год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</si>
</sst>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/>
    <xf numFmtId="0" fontId="0" fillId="0" borderId="0" xfId="0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Alignment="1">
      <alignment horizontal="left"/>
    </xf>
    <xf numFmtId="0" fontId="0" fillId="0" borderId="1" xfId="0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6" fillId="0" borderId="1" xfId="0" applyFont="1" applyBorder="1"/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/>
    <xf numFmtId="4" fontId="4" fillId="2" borderId="6" xfId="0" applyNumberFormat="1" applyFont="1" applyFill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9" fillId="0" borderId="5" xfId="3" applyNumberFormat="1" applyFont="1" applyBorder="1" applyAlignment="1"/>
    <xf numFmtId="4" fontId="9" fillId="0" borderId="6" xfId="3" applyNumberFormat="1" applyFont="1" applyBorder="1" applyAlignment="1"/>
    <xf numFmtId="4" fontId="3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/>
    <xf numFmtId="4" fontId="9" fillId="0" borderId="5" xfId="0" applyNumberFormat="1" applyFont="1" applyBorder="1" applyAlignment="1"/>
    <xf numFmtId="4" fontId="9" fillId="0" borderId="6" xfId="0" applyNumberFormat="1" applyFont="1" applyBorder="1" applyAlignment="1"/>
    <xf numFmtId="4" fontId="3" fillId="0" borderId="6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1" xfId="0" applyFont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16" fillId="0" borderId="0" xfId="0" applyFont="1" applyBorder="1" applyAlignment="1"/>
    <xf numFmtId="17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9" fillId="2" borderId="2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9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4" fontId="9" fillId="0" borderId="8" xfId="0" applyNumberFormat="1" applyFont="1" applyBorder="1" applyAlignment="1">
      <alignment wrapText="1"/>
    </xf>
    <xf numFmtId="4" fontId="9" fillId="0" borderId="9" xfId="0" applyNumberFormat="1" applyFont="1" applyBorder="1" applyAlignment="1">
      <alignment wrapText="1"/>
    </xf>
    <xf numFmtId="4" fontId="9" fillId="0" borderId="2" xfId="0" applyNumberFormat="1" applyFont="1" applyBorder="1" applyAlignment="1"/>
    <xf numFmtId="4" fontId="4" fillId="0" borderId="6" xfId="0" applyNumberFormat="1" applyFont="1" applyBorder="1" applyAlignment="1"/>
    <xf numFmtId="4" fontId="3" fillId="0" borderId="2" xfId="0" applyNumberFormat="1" applyFont="1" applyBorder="1" applyAlignment="1"/>
    <xf numFmtId="4" fontId="0" fillId="0" borderId="6" xfId="0" applyNumberFormat="1" applyBorder="1" applyAlignment="1"/>
    <xf numFmtId="4" fontId="9" fillId="0" borderId="2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0" fillId="0" borderId="5" xfId="0" applyNumberFormat="1" applyBorder="1" applyAlignment="1">
      <alignment horizontal="center"/>
    </xf>
    <xf numFmtId="4" fontId="9" fillId="0" borderId="6" xfId="0" applyNumberFormat="1" applyFon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6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4" fontId="9" fillId="0" borderId="2" xfId="0" applyNumberFormat="1" applyFont="1" applyFill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3" fillId="0" borderId="6" xfId="0" applyNumberFormat="1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12" fillId="0" borderId="0" xfId="0" applyFont="1" applyAlignment="1"/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7" fillId="0" borderId="2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30" zoomScaleNormal="130" workbookViewId="0">
      <selection activeCell="E17" sqref="E1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118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/>
      <c r="C3" s="22" t="s">
        <v>102</v>
      </c>
    </row>
    <row r="4" spans="1:4" ht="14.25" customHeight="1" x14ac:dyDescent="0.25">
      <c r="A4" s="20" t="s">
        <v>151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98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119</v>
      </c>
      <c r="D8" s="64"/>
    </row>
    <row r="9" spans="1:4" s="3" customFormat="1" ht="12" customHeight="1" x14ac:dyDescent="0.25">
      <c r="A9" s="11" t="s">
        <v>1</v>
      </c>
      <c r="B9" s="12" t="s">
        <v>10</v>
      </c>
      <c r="C9" s="109" t="s">
        <v>120</v>
      </c>
      <c r="D9" s="109"/>
    </row>
    <row r="10" spans="1:4" s="3" customFormat="1" ht="24" customHeight="1" x14ac:dyDescent="0.25">
      <c r="A10" s="11" t="s">
        <v>2</v>
      </c>
      <c r="B10" s="13" t="s">
        <v>11</v>
      </c>
      <c r="C10" s="110" t="s">
        <v>99</v>
      </c>
      <c r="D10" s="111"/>
    </row>
    <row r="11" spans="1:4" s="3" customFormat="1" ht="15" customHeight="1" x14ac:dyDescent="0.25">
      <c r="A11" s="11" t="s">
        <v>3</v>
      </c>
      <c r="B11" s="12" t="s">
        <v>12</v>
      </c>
      <c r="C11" s="112" t="s">
        <v>13</v>
      </c>
      <c r="D11" s="113"/>
    </row>
    <row r="12" spans="1:4" s="3" customFormat="1" ht="15" customHeight="1" x14ac:dyDescent="0.25">
      <c r="A12" s="47" t="s">
        <v>4</v>
      </c>
      <c r="B12" s="48" t="s">
        <v>83</v>
      </c>
      <c r="C12" s="65" t="s">
        <v>84</v>
      </c>
      <c r="D12" s="65" t="s">
        <v>85</v>
      </c>
    </row>
    <row r="13" spans="1:4" s="3" customFormat="1" ht="15" customHeight="1" x14ac:dyDescent="0.25">
      <c r="A13" s="49"/>
      <c r="B13" s="50"/>
      <c r="C13" s="65" t="s">
        <v>86</v>
      </c>
      <c r="D13" s="65" t="s">
        <v>87</v>
      </c>
    </row>
    <row r="14" spans="1:4" s="3" customFormat="1" ht="15" customHeight="1" x14ac:dyDescent="0.25">
      <c r="A14" s="49"/>
      <c r="B14" s="50"/>
      <c r="C14" s="65" t="s">
        <v>88</v>
      </c>
      <c r="D14" s="65" t="s">
        <v>89</v>
      </c>
    </row>
    <row r="15" spans="1:4" s="3" customFormat="1" ht="15" customHeight="1" x14ac:dyDescent="0.25">
      <c r="A15" s="49"/>
      <c r="B15" s="50"/>
      <c r="C15" s="65" t="s">
        <v>90</v>
      </c>
      <c r="D15" s="65" t="s">
        <v>92</v>
      </c>
    </row>
    <row r="16" spans="1:4" s="3" customFormat="1" ht="15" customHeight="1" x14ac:dyDescent="0.25">
      <c r="A16" s="49"/>
      <c r="B16" s="50"/>
      <c r="C16" s="65" t="s">
        <v>91</v>
      </c>
      <c r="D16" s="65" t="s">
        <v>85</v>
      </c>
    </row>
    <row r="17" spans="1:5" s="3" customFormat="1" ht="15" customHeight="1" x14ac:dyDescent="0.25">
      <c r="A17" s="49"/>
      <c r="B17" s="50"/>
      <c r="C17" s="65" t="s">
        <v>93</v>
      </c>
      <c r="D17" s="65" t="s">
        <v>94</v>
      </c>
    </row>
    <row r="18" spans="1:5" s="3" customFormat="1" ht="15" customHeight="1" x14ac:dyDescent="0.25">
      <c r="A18" s="51"/>
      <c r="B18" s="52"/>
      <c r="C18" s="65" t="s">
        <v>95</v>
      </c>
      <c r="D18" s="65" t="s">
        <v>96</v>
      </c>
    </row>
    <row r="19" spans="1:5" s="3" customFormat="1" ht="14.25" customHeight="1" x14ac:dyDescent="0.25">
      <c r="A19" s="11" t="s">
        <v>5</v>
      </c>
      <c r="B19" s="12" t="s">
        <v>14</v>
      </c>
      <c r="C19" s="114" t="s">
        <v>79</v>
      </c>
      <c r="D19" s="115"/>
    </row>
    <row r="20" spans="1:5" s="3" customFormat="1" ht="23.25" x14ac:dyDescent="0.25">
      <c r="A20" s="11" t="s">
        <v>6</v>
      </c>
      <c r="B20" s="13" t="s">
        <v>15</v>
      </c>
      <c r="C20" s="116" t="s">
        <v>50</v>
      </c>
      <c r="D20" s="117"/>
    </row>
    <row r="21" spans="1:5" s="3" customFormat="1" ht="16.5" customHeight="1" x14ac:dyDescent="0.25">
      <c r="A21" s="11" t="s">
        <v>7</v>
      </c>
      <c r="B21" s="12" t="s">
        <v>16</v>
      </c>
      <c r="C21" s="110" t="s">
        <v>17</v>
      </c>
      <c r="D21" s="111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18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19</v>
      </c>
      <c r="C25" s="7" t="s">
        <v>20</v>
      </c>
      <c r="D25" s="9" t="s">
        <v>21</v>
      </c>
    </row>
    <row r="26" spans="1:5" s="5" customFormat="1" ht="28.5" customHeight="1" x14ac:dyDescent="0.25">
      <c r="A26" s="118" t="s">
        <v>24</v>
      </c>
      <c r="B26" s="119"/>
      <c r="C26" s="119"/>
      <c r="D26" s="120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103</v>
      </c>
      <c r="C28" s="6" t="s">
        <v>22</v>
      </c>
      <c r="D28" s="6" t="s">
        <v>23</v>
      </c>
    </row>
    <row r="29" spans="1:5" x14ac:dyDescent="0.25">
      <c r="A29" s="18" t="s">
        <v>25</v>
      </c>
      <c r="B29" s="17"/>
      <c r="C29" s="17"/>
      <c r="D29" s="17"/>
    </row>
    <row r="30" spans="1:5" ht="12.75" customHeight="1" x14ac:dyDescent="0.25">
      <c r="A30" s="7">
        <v>1</v>
      </c>
      <c r="B30" s="6" t="s">
        <v>107</v>
      </c>
      <c r="C30" s="6" t="s">
        <v>108</v>
      </c>
      <c r="D30" s="6" t="s">
        <v>104</v>
      </c>
      <c r="E30" t="s">
        <v>78</v>
      </c>
    </row>
    <row r="31" spans="1:5" x14ac:dyDescent="0.25">
      <c r="A31" s="18" t="s">
        <v>40</v>
      </c>
      <c r="B31" s="17"/>
      <c r="C31" s="17"/>
      <c r="D31" s="17"/>
    </row>
    <row r="32" spans="1:5" ht="13.5" customHeight="1" x14ac:dyDescent="0.25">
      <c r="A32" s="18" t="s">
        <v>41</v>
      </c>
      <c r="B32" s="17"/>
      <c r="C32" s="17"/>
      <c r="D32" s="17"/>
    </row>
    <row r="33" spans="1:4" ht="12" customHeight="1" x14ac:dyDescent="0.25">
      <c r="A33" s="7">
        <v>1</v>
      </c>
      <c r="B33" s="6" t="s">
        <v>121</v>
      </c>
      <c r="C33" s="6" t="s">
        <v>109</v>
      </c>
      <c r="D33" s="6" t="s">
        <v>26</v>
      </c>
    </row>
    <row r="34" spans="1:4" x14ac:dyDescent="0.25">
      <c r="A34" s="18" t="s">
        <v>27</v>
      </c>
      <c r="B34" s="17"/>
      <c r="C34" s="17"/>
      <c r="D34" s="17"/>
    </row>
    <row r="35" spans="1:4" ht="14.25" customHeight="1" x14ac:dyDescent="0.25">
      <c r="A35" s="7">
        <v>1</v>
      </c>
      <c r="B35" s="6" t="s">
        <v>28</v>
      </c>
      <c r="C35" s="6" t="s">
        <v>22</v>
      </c>
      <c r="D35" s="6" t="s">
        <v>29</v>
      </c>
    </row>
    <row r="36" spans="1:4" ht="13.5" customHeight="1" x14ac:dyDescent="0.25">
      <c r="A36" s="18" t="s">
        <v>30</v>
      </c>
      <c r="B36" s="17"/>
      <c r="C36" s="17"/>
      <c r="D36" s="17"/>
    </row>
    <row r="37" spans="1:4" x14ac:dyDescent="0.25">
      <c r="A37" s="7">
        <v>1</v>
      </c>
      <c r="B37" s="6" t="s">
        <v>31</v>
      </c>
      <c r="C37" s="6" t="s">
        <v>22</v>
      </c>
      <c r="D37" s="6" t="s">
        <v>23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46</v>
      </c>
      <c r="B39" s="17"/>
      <c r="C39" s="17"/>
      <c r="D39" s="17"/>
    </row>
    <row r="40" spans="1:4" x14ac:dyDescent="0.25">
      <c r="A40" s="7">
        <v>1</v>
      </c>
      <c r="B40" s="6" t="s">
        <v>32</v>
      </c>
      <c r="C40" s="108">
        <v>1962</v>
      </c>
      <c r="D40" s="108"/>
    </row>
    <row r="41" spans="1:4" x14ac:dyDescent="0.25">
      <c r="A41" s="7">
        <v>2</v>
      </c>
      <c r="B41" s="6" t="s">
        <v>34</v>
      </c>
      <c r="C41" s="108" t="s">
        <v>105</v>
      </c>
      <c r="D41" s="108"/>
    </row>
    <row r="42" spans="1:4" ht="15" customHeight="1" x14ac:dyDescent="0.25">
      <c r="A42" s="7">
        <v>3</v>
      </c>
      <c r="B42" s="6" t="s">
        <v>35</v>
      </c>
      <c r="C42" s="108" t="s">
        <v>100</v>
      </c>
      <c r="D42" s="108"/>
    </row>
    <row r="43" spans="1:4" x14ac:dyDescent="0.25">
      <c r="A43" s="7">
        <v>4</v>
      </c>
      <c r="B43" s="6" t="s">
        <v>33</v>
      </c>
      <c r="C43" s="108" t="s">
        <v>51</v>
      </c>
      <c r="D43" s="108"/>
    </row>
    <row r="44" spans="1:4" x14ac:dyDescent="0.25">
      <c r="A44" s="7">
        <v>5</v>
      </c>
      <c r="B44" s="6" t="s">
        <v>36</v>
      </c>
      <c r="C44" s="108" t="s">
        <v>51</v>
      </c>
      <c r="D44" s="108"/>
    </row>
    <row r="45" spans="1:4" x14ac:dyDescent="0.25">
      <c r="A45" s="7">
        <v>6</v>
      </c>
      <c r="B45" s="6" t="s">
        <v>37</v>
      </c>
      <c r="C45" s="108" t="s">
        <v>125</v>
      </c>
      <c r="D45" s="108"/>
    </row>
    <row r="46" spans="1:4" ht="15" customHeight="1" x14ac:dyDescent="0.25">
      <c r="A46" s="7">
        <v>7</v>
      </c>
      <c r="B46" s="6" t="s">
        <v>38</v>
      </c>
      <c r="C46" s="108" t="s">
        <v>126</v>
      </c>
      <c r="D46" s="108"/>
    </row>
    <row r="47" spans="1:4" x14ac:dyDescent="0.25">
      <c r="A47" s="7">
        <v>8</v>
      </c>
      <c r="B47" s="6" t="s">
        <v>39</v>
      </c>
      <c r="C47" s="106" t="s">
        <v>127</v>
      </c>
      <c r="D47" s="107"/>
    </row>
    <row r="48" spans="1:4" x14ac:dyDescent="0.25">
      <c r="A48" s="7">
        <v>9</v>
      </c>
      <c r="B48" s="6" t="s">
        <v>122</v>
      </c>
      <c r="C48" s="106" t="s">
        <v>128</v>
      </c>
      <c r="D48" s="107"/>
    </row>
    <row r="49" spans="1:4" x14ac:dyDescent="0.25">
      <c r="A49" s="7">
        <v>10</v>
      </c>
      <c r="B49" s="6" t="s">
        <v>123</v>
      </c>
      <c r="C49" s="7" t="s">
        <v>124</v>
      </c>
      <c r="D49" s="5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>
      <c r="B53" s="53"/>
      <c r="C53" t="s">
        <v>97</v>
      </c>
    </row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34" zoomScale="140" zoomScaleNormal="140" workbookViewId="0">
      <selection activeCell="J5" sqref="J5"/>
    </sheetView>
  </sheetViews>
  <sheetFormatPr defaultRowHeight="15" x14ac:dyDescent="0.25"/>
  <cols>
    <col min="1" max="1" width="15.85546875" customWidth="1"/>
    <col min="2" max="2" width="17.28515625" style="30" customWidth="1"/>
    <col min="3" max="3" width="8.5703125" style="30" customWidth="1"/>
    <col min="4" max="4" width="8.28515625" customWidth="1"/>
    <col min="5" max="5" width="9" customWidth="1"/>
    <col min="6" max="6" width="9.7109375" customWidth="1"/>
    <col min="7" max="7" width="9" customWidth="1"/>
    <col min="8" max="8" width="10.42578125" customWidth="1"/>
  </cols>
  <sheetData>
    <row r="1" spans="1:8" x14ac:dyDescent="0.25">
      <c r="A1" s="4" t="s">
        <v>150</v>
      </c>
      <c r="B1"/>
      <c r="C1" s="34"/>
      <c r="D1" s="34"/>
    </row>
    <row r="2" spans="1:8" ht="13.5" customHeight="1" x14ac:dyDescent="0.25">
      <c r="A2" s="57" t="s">
        <v>129</v>
      </c>
      <c r="B2" s="58"/>
      <c r="C2" s="59"/>
      <c r="D2" s="59"/>
      <c r="E2" s="58"/>
      <c r="F2" s="58"/>
      <c r="G2" s="58"/>
      <c r="H2" s="58"/>
    </row>
    <row r="3" spans="1:8" ht="56.25" customHeight="1" x14ac:dyDescent="0.25">
      <c r="A3" s="151" t="s">
        <v>57</v>
      </c>
      <c r="B3" s="152"/>
      <c r="C3" s="60" t="s">
        <v>58</v>
      </c>
      <c r="D3" s="61" t="s">
        <v>59</v>
      </c>
      <c r="E3" s="61" t="s">
        <v>60</v>
      </c>
      <c r="F3" s="61" t="s">
        <v>61</v>
      </c>
      <c r="G3" s="62" t="s">
        <v>62</v>
      </c>
      <c r="H3" s="61" t="s">
        <v>63</v>
      </c>
    </row>
    <row r="4" spans="1:8" ht="24.75" customHeight="1" x14ac:dyDescent="0.25">
      <c r="A4" s="128" t="s">
        <v>130</v>
      </c>
      <c r="B4" s="129"/>
      <c r="C4" s="66"/>
      <c r="D4" s="67">
        <v>6.55</v>
      </c>
      <c r="E4" s="67"/>
      <c r="F4" s="67"/>
      <c r="G4" s="68"/>
      <c r="H4" s="67"/>
    </row>
    <row r="5" spans="1:8" ht="16.5" customHeight="1" x14ac:dyDescent="0.25">
      <c r="A5" s="69" t="s">
        <v>111</v>
      </c>
      <c r="B5" s="70"/>
      <c r="C5" s="66"/>
      <c r="D5" s="67">
        <v>93.51</v>
      </c>
      <c r="E5" s="67"/>
      <c r="F5" s="67"/>
      <c r="G5" s="68"/>
      <c r="H5" s="67"/>
    </row>
    <row r="6" spans="1:8" ht="16.5" customHeight="1" x14ac:dyDescent="0.25">
      <c r="A6" s="69" t="s">
        <v>112</v>
      </c>
      <c r="B6" s="70"/>
      <c r="C6" s="66"/>
      <c r="D6" s="67">
        <v>-86.96</v>
      </c>
      <c r="E6" s="67"/>
      <c r="F6" s="67"/>
      <c r="G6" s="68"/>
      <c r="H6" s="67"/>
    </row>
    <row r="7" spans="1:8" ht="17.25" customHeight="1" x14ac:dyDescent="0.25">
      <c r="A7" s="130" t="s">
        <v>131</v>
      </c>
      <c r="B7" s="131"/>
      <c r="C7" s="131"/>
      <c r="D7" s="131"/>
      <c r="E7" s="131"/>
      <c r="F7" s="131"/>
      <c r="G7" s="131"/>
      <c r="H7" s="132"/>
    </row>
    <row r="8" spans="1:8" ht="17.25" customHeight="1" x14ac:dyDescent="0.25">
      <c r="A8" s="153" t="s">
        <v>64</v>
      </c>
      <c r="B8" s="138"/>
      <c r="C8" s="71">
        <f>C12+C15+C18+C21</f>
        <v>16.100000000000001</v>
      </c>
      <c r="D8" s="71">
        <v>-83.36</v>
      </c>
      <c r="E8" s="79">
        <f>E12+E15+E18+E21</f>
        <v>237.46</v>
      </c>
      <c r="F8" s="79">
        <f>F12+F15+F18+F21</f>
        <v>239.65999999999997</v>
      </c>
      <c r="G8" s="79">
        <f>G12+G15+G18+G21</f>
        <v>239.65999999999997</v>
      </c>
      <c r="H8" s="73">
        <f>F8-E8+D8</f>
        <v>-81.160000000000039</v>
      </c>
    </row>
    <row r="9" spans="1:8" x14ac:dyDescent="0.25">
      <c r="A9" s="74" t="s">
        <v>65</v>
      </c>
      <c r="B9" s="75"/>
      <c r="C9" s="73">
        <f>C8-C10</f>
        <v>14.490000000000002</v>
      </c>
      <c r="D9" s="73">
        <f>D8-D10</f>
        <v>-75.024000000000001</v>
      </c>
      <c r="E9" s="73">
        <f>E8-E10</f>
        <v>213.714</v>
      </c>
      <c r="F9" s="73">
        <f>F8-F10</f>
        <v>215.69399999999996</v>
      </c>
      <c r="G9" s="73">
        <f>G8-G10</f>
        <v>215.69399999999996</v>
      </c>
      <c r="H9" s="73">
        <f t="shared" ref="H9:H10" si="0">F9-E9+D9</f>
        <v>-73.04400000000004</v>
      </c>
    </row>
    <row r="10" spans="1:8" x14ac:dyDescent="0.25">
      <c r="A10" s="121" t="s">
        <v>66</v>
      </c>
      <c r="B10" s="143"/>
      <c r="C10" s="73">
        <f>C8*10%</f>
        <v>1.6100000000000003</v>
      </c>
      <c r="D10" s="73">
        <f>D8*10%</f>
        <v>-8.3360000000000003</v>
      </c>
      <c r="E10" s="73">
        <f>E8*10%</f>
        <v>23.746000000000002</v>
      </c>
      <c r="F10" s="73">
        <f>F8*10%</f>
        <v>23.965999999999998</v>
      </c>
      <c r="G10" s="73">
        <f>G8*10%</f>
        <v>23.965999999999998</v>
      </c>
      <c r="H10" s="73">
        <f t="shared" si="0"/>
        <v>-8.116000000000005</v>
      </c>
    </row>
    <row r="11" spans="1:8" ht="12.75" customHeight="1" x14ac:dyDescent="0.25">
      <c r="A11" s="154" t="s">
        <v>81</v>
      </c>
      <c r="B11" s="155"/>
      <c r="C11" s="155"/>
      <c r="D11" s="155"/>
      <c r="E11" s="155"/>
      <c r="F11" s="155"/>
      <c r="G11" s="155"/>
      <c r="H11" s="138"/>
    </row>
    <row r="12" spans="1:8" x14ac:dyDescent="0.25">
      <c r="A12" s="141" t="s">
        <v>48</v>
      </c>
      <c r="B12" s="142"/>
      <c r="C12" s="71">
        <v>5.75</v>
      </c>
      <c r="D12" s="72">
        <v>-28.05</v>
      </c>
      <c r="E12" s="72">
        <v>84.8</v>
      </c>
      <c r="F12" s="72">
        <v>85.82</v>
      </c>
      <c r="G12" s="72">
        <f>F12</f>
        <v>85.82</v>
      </c>
      <c r="H12" s="73">
        <f t="shared" ref="H12:H23" si="1">F12-E12+D12</f>
        <v>-27.030000000000005</v>
      </c>
    </row>
    <row r="13" spans="1:8" x14ac:dyDescent="0.25">
      <c r="A13" s="74" t="s">
        <v>65</v>
      </c>
      <c r="B13" s="75"/>
      <c r="C13" s="73">
        <f>C12-C14</f>
        <v>5.1749999999999998</v>
      </c>
      <c r="D13" s="73">
        <f>D12-D14</f>
        <v>-25.245000000000001</v>
      </c>
      <c r="E13" s="73">
        <f>E12-E14</f>
        <v>76.319999999999993</v>
      </c>
      <c r="F13" s="73">
        <f>F12-F14</f>
        <v>77.238</v>
      </c>
      <c r="G13" s="73">
        <f>G12-G14</f>
        <v>77.238</v>
      </c>
      <c r="H13" s="73">
        <f t="shared" si="1"/>
        <v>-24.326999999999995</v>
      </c>
    </row>
    <row r="14" spans="1:8" x14ac:dyDescent="0.25">
      <c r="A14" s="121" t="s">
        <v>66</v>
      </c>
      <c r="B14" s="143"/>
      <c r="C14" s="73">
        <f>C12*10%</f>
        <v>0.57500000000000007</v>
      </c>
      <c r="D14" s="73">
        <f>D12*10%</f>
        <v>-2.8050000000000002</v>
      </c>
      <c r="E14" s="73">
        <f>E12*10%</f>
        <v>8.48</v>
      </c>
      <c r="F14" s="73">
        <f>F12*10%</f>
        <v>8.581999999999999</v>
      </c>
      <c r="G14" s="73">
        <f>G12*10%</f>
        <v>8.581999999999999</v>
      </c>
      <c r="H14" s="73">
        <f t="shared" si="1"/>
        <v>-2.7030000000000016</v>
      </c>
    </row>
    <row r="15" spans="1:8" ht="23.25" customHeight="1" x14ac:dyDescent="0.25">
      <c r="A15" s="141" t="s">
        <v>42</v>
      </c>
      <c r="B15" s="142"/>
      <c r="C15" s="71">
        <v>3.51</v>
      </c>
      <c r="D15" s="72">
        <v>-17.28</v>
      </c>
      <c r="E15" s="72">
        <v>51.77</v>
      </c>
      <c r="F15" s="72">
        <v>53.89</v>
      </c>
      <c r="G15" s="72">
        <f>F15</f>
        <v>53.89</v>
      </c>
      <c r="H15" s="73">
        <f t="shared" si="1"/>
        <v>-15.160000000000004</v>
      </c>
    </row>
    <row r="16" spans="1:8" x14ac:dyDescent="0.25">
      <c r="A16" s="74" t="s">
        <v>65</v>
      </c>
      <c r="B16" s="75"/>
      <c r="C16" s="73">
        <f>C15-C17</f>
        <v>3.1589999999999998</v>
      </c>
      <c r="D16" s="73">
        <f>D15-D17</f>
        <v>-15.552000000000001</v>
      </c>
      <c r="E16" s="73">
        <f>E15-E17</f>
        <v>46.593000000000004</v>
      </c>
      <c r="F16" s="73">
        <f>F15-F17</f>
        <v>48.500999999999998</v>
      </c>
      <c r="G16" s="73">
        <f>G15-G17</f>
        <v>48.500999999999998</v>
      </c>
      <c r="H16" s="73">
        <f t="shared" si="1"/>
        <v>-13.644000000000007</v>
      </c>
    </row>
    <row r="17" spans="1:10" ht="15" customHeight="1" x14ac:dyDescent="0.25">
      <c r="A17" s="121" t="s">
        <v>66</v>
      </c>
      <c r="B17" s="143"/>
      <c r="C17" s="73">
        <f>C15*10%</f>
        <v>0.35099999999999998</v>
      </c>
      <c r="D17" s="73">
        <f>D15*10%</f>
        <v>-1.7280000000000002</v>
      </c>
      <c r="E17" s="73">
        <f>E15*10%</f>
        <v>5.1770000000000005</v>
      </c>
      <c r="F17" s="73">
        <f>F15*10%</f>
        <v>5.3890000000000002</v>
      </c>
      <c r="G17" s="73">
        <f>G15*10%</f>
        <v>5.3890000000000002</v>
      </c>
      <c r="H17" s="73">
        <f t="shared" si="1"/>
        <v>-1.5160000000000005</v>
      </c>
    </row>
    <row r="18" spans="1:10" ht="15.75" customHeight="1" x14ac:dyDescent="0.25">
      <c r="A18" s="141" t="s">
        <v>49</v>
      </c>
      <c r="B18" s="142"/>
      <c r="C18" s="76">
        <v>2.41</v>
      </c>
      <c r="D18" s="72">
        <v>-11.77</v>
      </c>
      <c r="E18" s="72">
        <v>35.549999999999997</v>
      </c>
      <c r="F18" s="72">
        <v>35.979999999999997</v>
      </c>
      <c r="G18" s="72">
        <f>F18</f>
        <v>35.979999999999997</v>
      </c>
      <c r="H18" s="73">
        <f t="shared" si="1"/>
        <v>-11.34</v>
      </c>
    </row>
    <row r="19" spans="1:10" ht="13.5" customHeight="1" x14ac:dyDescent="0.25">
      <c r="A19" s="74" t="s">
        <v>65</v>
      </c>
      <c r="B19" s="75"/>
      <c r="C19" s="73">
        <f>C18-C20</f>
        <v>2.169</v>
      </c>
      <c r="D19" s="73">
        <f>D18-D20</f>
        <v>-10.593</v>
      </c>
      <c r="E19" s="73">
        <f>E18-E20</f>
        <v>31.994999999999997</v>
      </c>
      <c r="F19" s="73">
        <f>F18-F20</f>
        <v>32.381999999999998</v>
      </c>
      <c r="G19" s="73">
        <f>G18-G20</f>
        <v>32.381999999999998</v>
      </c>
      <c r="H19" s="73">
        <f t="shared" si="1"/>
        <v>-10.206</v>
      </c>
    </row>
    <row r="20" spans="1:10" ht="12.75" customHeight="1" x14ac:dyDescent="0.25">
      <c r="A20" s="121" t="s">
        <v>66</v>
      </c>
      <c r="B20" s="143"/>
      <c r="C20" s="73">
        <f>C18*10%</f>
        <v>0.24100000000000002</v>
      </c>
      <c r="D20" s="73">
        <f>D18*10%</f>
        <v>-1.177</v>
      </c>
      <c r="E20" s="73">
        <f>E18*10%</f>
        <v>3.5549999999999997</v>
      </c>
      <c r="F20" s="73">
        <f>F18*10%</f>
        <v>3.5979999999999999</v>
      </c>
      <c r="G20" s="73">
        <f>G18*10%</f>
        <v>3.5979999999999999</v>
      </c>
      <c r="H20" s="73">
        <f t="shared" si="1"/>
        <v>-1.1339999999999999</v>
      </c>
    </row>
    <row r="21" spans="1:10" ht="14.25" customHeight="1" x14ac:dyDescent="0.25">
      <c r="A21" s="77" t="s">
        <v>82</v>
      </c>
      <c r="B21" s="78"/>
      <c r="C21" s="79">
        <v>4.43</v>
      </c>
      <c r="D21" s="73">
        <v>-26.26</v>
      </c>
      <c r="E21" s="73">
        <v>65.34</v>
      </c>
      <c r="F21" s="73">
        <v>63.97</v>
      </c>
      <c r="G21" s="73">
        <f>F21</f>
        <v>63.97</v>
      </c>
      <c r="H21" s="73">
        <f t="shared" si="1"/>
        <v>-27.630000000000006</v>
      </c>
    </row>
    <row r="22" spans="1:10" ht="14.25" customHeight="1" x14ac:dyDescent="0.25">
      <c r="A22" s="74" t="s">
        <v>65</v>
      </c>
      <c r="B22" s="75"/>
      <c r="C22" s="73">
        <f>C21-C23</f>
        <v>3.9869999999999997</v>
      </c>
      <c r="D22" s="73">
        <f>D21-D23</f>
        <v>-23.634</v>
      </c>
      <c r="E22" s="73">
        <f>E21-E23</f>
        <v>58.806000000000004</v>
      </c>
      <c r="F22" s="73">
        <f>F21-F23</f>
        <v>57.573</v>
      </c>
      <c r="G22" s="73">
        <f>G21-G23</f>
        <v>57.573</v>
      </c>
      <c r="H22" s="73">
        <f t="shared" si="1"/>
        <v>-24.867000000000004</v>
      </c>
    </row>
    <row r="23" spans="1:10" x14ac:dyDescent="0.25">
      <c r="A23" s="121" t="s">
        <v>66</v>
      </c>
      <c r="B23" s="143"/>
      <c r="C23" s="73">
        <f>C21*10%</f>
        <v>0.443</v>
      </c>
      <c r="D23" s="73">
        <f>D21*10%</f>
        <v>-2.6260000000000003</v>
      </c>
      <c r="E23" s="73">
        <f>E21*10%</f>
        <v>6.5340000000000007</v>
      </c>
      <c r="F23" s="73">
        <f>F21*10%</f>
        <v>6.3970000000000002</v>
      </c>
      <c r="G23" s="73">
        <f>G21*10%</f>
        <v>6.3970000000000002</v>
      </c>
      <c r="H23" s="73">
        <f t="shared" si="1"/>
        <v>-2.7630000000000008</v>
      </c>
    </row>
    <row r="24" spans="1:10" ht="9.75" customHeight="1" x14ac:dyDescent="0.25">
      <c r="A24" s="121"/>
      <c r="B24" s="122"/>
      <c r="C24" s="73"/>
      <c r="D24" s="73"/>
      <c r="E24" s="73"/>
      <c r="F24" s="73"/>
      <c r="G24" s="80"/>
      <c r="H24" s="73"/>
    </row>
    <row r="25" spans="1:10" ht="14.25" customHeight="1" x14ac:dyDescent="0.25">
      <c r="A25" s="153" t="s">
        <v>43</v>
      </c>
      <c r="B25" s="136"/>
      <c r="C25" s="79">
        <v>5.38</v>
      </c>
      <c r="D25" s="79">
        <v>88.35</v>
      </c>
      <c r="E25" s="79">
        <v>79.349999999999994</v>
      </c>
      <c r="F25" s="79">
        <v>80.319999999999993</v>
      </c>
      <c r="G25" s="91">
        <f>G26+G27</f>
        <v>8.032</v>
      </c>
      <c r="H25" s="79">
        <f>F25-E25+D25+F25-G25</f>
        <v>161.60799999999998</v>
      </c>
    </row>
    <row r="26" spans="1:10" ht="14.25" customHeight="1" x14ac:dyDescent="0.25">
      <c r="A26" s="82" t="s">
        <v>67</v>
      </c>
      <c r="B26" s="83"/>
      <c r="C26" s="73">
        <f>C25-C27</f>
        <v>4.8419999999999996</v>
      </c>
      <c r="D26" s="73">
        <v>88.53</v>
      </c>
      <c r="E26" s="73">
        <f>E25-E27</f>
        <v>71.414999999999992</v>
      </c>
      <c r="F26" s="73">
        <f>F25-F27</f>
        <v>72.287999999999997</v>
      </c>
      <c r="G26" s="90">
        <v>0</v>
      </c>
      <c r="H26" s="73">
        <f t="shared" ref="H26:H27" si="2">F26-E26+D26+F26-G26</f>
        <v>161.691</v>
      </c>
      <c r="J26" s="92"/>
    </row>
    <row r="27" spans="1:10" ht="12.75" customHeight="1" x14ac:dyDescent="0.25">
      <c r="A27" s="121" t="s">
        <v>66</v>
      </c>
      <c r="B27" s="143"/>
      <c r="C27" s="73">
        <f>C25*10%</f>
        <v>0.53800000000000003</v>
      </c>
      <c r="D27" s="73">
        <v>-0.18</v>
      </c>
      <c r="E27" s="73">
        <f>E25*10%</f>
        <v>7.9349999999999996</v>
      </c>
      <c r="F27" s="73">
        <f>F25*10%</f>
        <v>8.032</v>
      </c>
      <c r="G27" s="73">
        <f>F27</f>
        <v>8.032</v>
      </c>
      <c r="H27" s="73">
        <f t="shared" si="2"/>
        <v>-8.2999999999999297E-2</v>
      </c>
    </row>
    <row r="28" spans="1:10" ht="9" customHeight="1" x14ac:dyDescent="0.25">
      <c r="A28" s="121"/>
      <c r="B28" s="122"/>
      <c r="C28" s="73"/>
      <c r="D28" s="73"/>
      <c r="E28" s="73"/>
      <c r="F28" s="73"/>
      <c r="G28" s="80"/>
      <c r="H28" s="73"/>
    </row>
    <row r="29" spans="1:10" ht="12.75" customHeight="1" x14ac:dyDescent="0.25">
      <c r="A29" s="145" t="s">
        <v>114</v>
      </c>
      <c r="B29" s="146"/>
      <c r="C29" s="73"/>
      <c r="D29" s="79">
        <v>-1.04</v>
      </c>
      <c r="E29" s="79">
        <f>E31+E32+E33</f>
        <v>12.030000000000001</v>
      </c>
      <c r="F29" s="79">
        <f>F31+F32+F33</f>
        <v>10.92</v>
      </c>
      <c r="G29" s="79">
        <f>G31+G32+G33</f>
        <v>10.92</v>
      </c>
      <c r="H29" s="79">
        <f t="shared" ref="H29:H33" si="3">F29-E29+D29+F29-G29</f>
        <v>-2.1500000000000004</v>
      </c>
      <c r="J29" s="92"/>
    </row>
    <row r="30" spans="1:10" ht="12.75" customHeight="1" x14ac:dyDescent="0.25">
      <c r="A30" s="123" t="s">
        <v>115</v>
      </c>
      <c r="B30" s="124"/>
      <c r="C30" s="73"/>
      <c r="D30" s="73"/>
      <c r="E30" s="73"/>
      <c r="F30" s="73"/>
      <c r="G30" s="80"/>
      <c r="H30" s="79"/>
    </row>
    <row r="31" spans="1:10" ht="12.75" customHeight="1" x14ac:dyDescent="0.25">
      <c r="A31" s="123" t="s">
        <v>116</v>
      </c>
      <c r="B31" s="147"/>
      <c r="C31" s="73"/>
      <c r="D31" s="73">
        <v>-0.22</v>
      </c>
      <c r="E31" s="73">
        <v>1.75</v>
      </c>
      <c r="F31" s="73">
        <v>1.66</v>
      </c>
      <c r="G31" s="73">
        <f>F31</f>
        <v>1.66</v>
      </c>
      <c r="H31" s="73">
        <f t="shared" si="3"/>
        <v>-0.31000000000000005</v>
      </c>
    </row>
    <row r="32" spans="1:10" ht="12.75" customHeight="1" x14ac:dyDescent="0.25">
      <c r="A32" s="123" t="s">
        <v>132</v>
      </c>
      <c r="B32" s="147"/>
      <c r="C32" s="73"/>
      <c r="D32" s="73">
        <v>-0.71</v>
      </c>
      <c r="E32" s="73">
        <v>9.39</v>
      </c>
      <c r="F32" s="73">
        <v>8.43</v>
      </c>
      <c r="G32" s="73">
        <f t="shared" ref="G32:G33" si="4">F32</f>
        <v>8.43</v>
      </c>
      <c r="H32" s="73">
        <f t="shared" si="3"/>
        <v>-1.6700000000000008</v>
      </c>
    </row>
    <row r="33" spans="1:8" ht="12.75" customHeight="1" x14ac:dyDescent="0.25">
      <c r="A33" s="123" t="s">
        <v>133</v>
      </c>
      <c r="B33" s="147"/>
      <c r="C33" s="73"/>
      <c r="D33" s="73">
        <v>-0.11</v>
      </c>
      <c r="E33" s="73">
        <v>0.89</v>
      </c>
      <c r="F33" s="73">
        <v>0.83</v>
      </c>
      <c r="G33" s="73">
        <f t="shared" si="4"/>
        <v>0.83</v>
      </c>
      <c r="H33" s="73">
        <f t="shared" si="3"/>
        <v>-0.17000000000000004</v>
      </c>
    </row>
    <row r="34" spans="1:8" ht="12.75" customHeight="1" x14ac:dyDescent="0.25">
      <c r="A34" s="139" t="s">
        <v>134</v>
      </c>
      <c r="B34" s="140"/>
      <c r="C34" s="73"/>
      <c r="D34" s="73"/>
      <c r="E34" s="79">
        <f>E8+E25+E29</f>
        <v>328.84000000000003</v>
      </c>
      <c r="F34" s="79">
        <f>F8+F25+F29</f>
        <v>330.9</v>
      </c>
      <c r="G34" s="79">
        <f t="shared" ref="G34" si="5">G8+G25+G29</f>
        <v>258.61199999999997</v>
      </c>
      <c r="H34" s="73"/>
    </row>
    <row r="35" spans="1:8" x14ac:dyDescent="0.25">
      <c r="A35" s="135" t="s">
        <v>135</v>
      </c>
      <c r="B35" s="156"/>
      <c r="C35" s="73"/>
      <c r="D35" s="73"/>
      <c r="E35" s="73"/>
      <c r="F35" s="73"/>
      <c r="G35" s="81"/>
      <c r="H35" s="73"/>
    </row>
    <row r="36" spans="1:8" ht="15" customHeight="1" x14ac:dyDescent="0.25">
      <c r="A36" s="135" t="s">
        <v>137</v>
      </c>
      <c r="B36" s="136"/>
      <c r="C36" s="73"/>
      <c r="D36" s="73">
        <v>-2.38</v>
      </c>
      <c r="E36" s="73">
        <v>21</v>
      </c>
      <c r="F36" s="73">
        <v>20</v>
      </c>
      <c r="G36" s="81">
        <v>20</v>
      </c>
      <c r="H36" s="79">
        <f>F36-E36+D36+F36-G36</f>
        <v>-3.379999999999999</v>
      </c>
    </row>
    <row r="37" spans="1:8" ht="15" customHeight="1" x14ac:dyDescent="0.25">
      <c r="A37" s="135" t="s">
        <v>136</v>
      </c>
      <c r="B37" s="136"/>
      <c r="C37" s="73"/>
      <c r="D37" s="73">
        <v>4.9800000000000004</v>
      </c>
      <c r="E37" s="73">
        <v>0</v>
      </c>
      <c r="F37" s="73">
        <v>0</v>
      </c>
      <c r="G37" s="81">
        <v>0</v>
      </c>
      <c r="H37" s="79">
        <v>4.9800000000000004</v>
      </c>
    </row>
    <row r="38" spans="1:8" ht="15" customHeight="1" x14ac:dyDescent="0.25">
      <c r="A38" s="137" t="s">
        <v>66</v>
      </c>
      <c r="B38" s="138"/>
      <c r="C38" s="73"/>
      <c r="D38" s="73">
        <v>0</v>
      </c>
      <c r="E38" s="73">
        <v>0</v>
      </c>
      <c r="F38" s="73">
        <v>0</v>
      </c>
      <c r="G38" s="81">
        <v>0</v>
      </c>
      <c r="H38" s="73">
        <v>0</v>
      </c>
    </row>
    <row r="39" spans="1:8" ht="25.9" customHeight="1" x14ac:dyDescent="0.25">
      <c r="A39" s="125" t="s">
        <v>140</v>
      </c>
      <c r="B39" s="125"/>
      <c r="C39" s="73"/>
      <c r="D39" s="79">
        <v>0</v>
      </c>
      <c r="E39" s="79">
        <v>38.14</v>
      </c>
      <c r="F39" s="79">
        <v>38.14</v>
      </c>
      <c r="G39" s="91">
        <f>G40+G41</f>
        <v>6.4838000000000005</v>
      </c>
      <c r="H39" s="79">
        <f>F39-E39+D39+F39-G39</f>
        <v>31.656199999999998</v>
      </c>
    </row>
    <row r="40" spans="1:8" ht="15" customHeight="1" x14ac:dyDescent="0.25">
      <c r="A40" s="126" t="s">
        <v>138</v>
      </c>
      <c r="B40" s="127"/>
      <c r="C40" s="73"/>
      <c r="D40" s="73">
        <v>0</v>
      </c>
      <c r="E40" s="73">
        <f>E39-E41</f>
        <v>31.656199999999998</v>
      </c>
      <c r="F40" s="73">
        <f>F39-F41</f>
        <v>31.656199999999998</v>
      </c>
      <c r="G40" s="81">
        <v>0</v>
      </c>
      <c r="H40" s="73">
        <f t="shared" ref="H40:H41" si="6">F40-E40+D40+F40-G40</f>
        <v>31.656199999999998</v>
      </c>
    </row>
    <row r="41" spans="1:8" ht="15" customHeight="1" x14ac:dyDescent="0.25">
      <c r="A41" s="126" t="s">
        <v>139</v>
      </c>
      <c r="B41" s="126"/>
      <c r="C41" s="73"/>
      <c r="D41" s="73">
        <v>0</v>
      </c>
      <c r="E41" s="73">
        <f>E39*17%</f>
        <v>6.4838000000000005</v>
      </c>
      <c r="F41" s="73">
        <f t="shared" ref="F41" si="7">F39*17%</f>
        <v>6.4838000000000005</v>
      </c>
      <c r="G41" s="73">
        <f>F41</f>
        <v>6.4838000000000005</v>
      </c>
      <c r="H41" s="73">
        <f t="shared" si="6"/>
        <v>0</v>
      </c>
    </row>
    <row r="42" spans="1:8" ht="15" customHeight="1" x14ac:dyDescent="0.25">
      <c r="A42" s="135" t="s">
        <v>134</v>
      </c>
      <c r="B42" s="144"/>
      <c r="C42" s="79"/>
      <c r="D42" s="79"/>
      <c r="E42" s="79">
        <f>E34+E37+E36+E39</f>
        <v>387.98</v>
      </c>
      <c r="F42" s="79">
        <f t="shared" ref="F42:G42" si="8">F34+F37+F36+F39</f>
        <v>389.03999999999996</v>
      </c>
      <c r="G42" s="79">
        <f t="shared" si="8"/>
        <v>285.09579999999994</v>
      </c>
      <c r="H42" s="79"/>
    </row>
    <row r="43" spans="1:8" ht="15" customHeight="1" x14ac:dyDescent="0.25">
      <c r="A43" s="84" t="s">
        <v>113</v>
      </c>
      <c r="B43" s="85"/>
      <c r="C43" s="73"/>
      <c r="D43" s="73">
        <f>D4</f>
        <v>6.55</v>
      </c>
      <c r="E43" s="73"/>
      <c r="F43" s="73"/>
      <c r="G43" s="86"/>
      <c r="H43" s="73">
        <f>F42-E42+D43+F42-G42</f>
        <v>111.55419999999998</v>
      </c>
    </row>
    <row r="44" spans="1:8" ht="23.25" customHeight="1" x14ac:dyDescent="0.25">
      <c r="A44" s="133" t="s">
        <v>141</v>
      </c>
      <c r="B44" s="134"/>
      <c r="C44" s="73"/>
      <c r="D44" s="73"/>
      <c r="E44" s="73"/>
      <c r="F44" s="73"/>
      <c r="G44" s="86"/>
      <c r="H44" s="79">
        <f>H45+H46</f>
        <v>111.55419999999997</v>
      </c>
    </row>
    <row r="45" spans="1:8" ht="15" customHeight="1" x14ac:dyDescent="0.25">
      <c r="A45" s="87" t="s">
        <v>111</v>
      </c>
      <c r="B45" s="87"/>
      <c r="C45" s="73"/>
      <c r="D45" s="73"/>
      <c r="E45" s="73"/>
      <c r="F45" s="73"/>
      <c r="G45" s="86"/>
      <c r="H45" s="79">
        <f>H26+H37+H39</f>
        <v>198.3272</v>
      </c>
    </row>
    <row r="46" spans="1:8" ht="15" customHeight="1" x14ac:dyDescent="0.25">
      <c r="A46" s="88" t="s">
        <v>112</v>
      </c>
      <c r="B46" s="89"/>
      <c r="C46" s="73"/>
      <c r="D46" s="73"/>
      <c r="E46" s="73"/>
      <c r="F46" s="73"/>
      <c r="G46" s="86"/>
      <c r="H46" s="79">
        <f>H8+H27+H29+H36</f>
        <v>-86.773000000000039</v>
      </c>
    </row>
    <row r="47" spans="1:8" ht="15" customHeight="1" x14ac:dyDescent="0.25">
      <c r="A47" s="55"/>
      <c r="B47" s="55"/>
      <c r="C47" s="26"/>
      <c r="D47" s="26"/>
      <c r="E47" s="26"/>
      <c r="F47" s="26"/>
      <c r="G47" s="56"/>
      <c r="H47" s="26"/>
    </row>
    <row r="48" spans="1:8" ht="14.25" customHeight="1" x14ac:dyDescent="0.25">
      <c r="A48" s="159"/>
      <c r="B48" s="160"/>
      <c r="C48" s="160"/>
      <c r="D48" s="160"/>
      <c r="E48" s="160"/>
      <c r="F48" s="160"/>
      <c r="G48" s="160"/>
      <c r="H48" s="160"/>
    </row>
    <row r="49" spans="1:8" ht="14.25" customHeight="1" x14ac:dyDescent="0.25"/>
    <row r="50" spans="1:8" x14ac:dyDescent="0.25">
      <c r="A50" s="19" t="s">
        <v>142</v>
      </c>
      <c r="D50" s="21"/>
      <c r="E50" s="21"/>
      <c r="F50" s="21"/>
      <c r="G50" s="21"/>
    </row>
    <row r="51" spans="1:8" x14ac:dyDescent="0.25">
      <c r="A51" s="163" t="s">
        <v>52</v>
      </c>
      <c r="B51" s="164"/>
      <c r="C51" s="164"/>
      <c r="D51" s="165"/>
      <c r="E51" s="96" t="s">
        <v>53</v>
      </c>
      <c r="F51" s="96" t="s">
        <v>54</v>
      </c>
      <c r="G51" s="96" t="s">
        <v>110</v>
      </c>
      <c r="H51" s="63" t="s">
        <v>117</v>
      </c>
    </row>
    <row r="52" spans="1:8" x14ac:dyDescent="0.25">
      <c r="A52" s="163" t="s">
        <v>143</v>
      </c>
      <c r="B52" s="164"/>
      <c r="C52" s="164"/>
      <c r="D52" s="165"/>
      <c r="E52" s="97"/>
      <c r="F52" s="96"/>
      <c r="G52" s="98">
        <v>0</v>
      </c>
      <c r="H52" s="63"/>
    </row>
    <row r="53" spans="1:8" s="4" customFormat="1" x14ac:dyDescent="0.25">
      <c r="A53" s="166" t="s">
        <v>144</v>
      </c>
      <c r="B53" s="167"/>
      <c r="C53" s="167"/>
      <c r="D53" s="168"/>
      <c r="E53" s="99"/>
      <c r="F53" s="100"/>
      <c r="G53" s="101">
        <v>0</v>
      </c>
      <c r="H53" s="93"/>
    </row>
    <row r="54" spans="1:8" x14ac:dyDescent="0.25">
      <c r="A54" s="102"/>
      <c r="B54" s="102"/>
      <c r="C54" s="102"/>
      <c r="D54" s="102"/>
      <c r="E54" s="103"/>
      <c r="F54" s="104"/>
      <c r="G54" s="105"/>
      <c r="H54" s="44"/>
    </row>
    <row r="55" spans="1:8" x14ac:dyDescent="0.25">
      <c r="A55" s="19" t="s">
        <v>44</v>
      </c>
      <c r="D55" s="21"/>
      <c r="E55" s="21"/>
      <c r="F55" s="21"/>
      <c r="G55" s="21"/>
    </row>
    <row r="56" spans="1:8" x14ac:dyDescent="0.25">
      <c r="A56" s="19" t="s">
        <v>45</v>
      </c>
      <c r="D56" s="21"/>
      <c r="E56" s="21"/>
      <c r="F56" s="21"/>
      <c r="G56" s="21"/>
    </row>
    <row r="57" spans="1:8" ht="23.25" customHeight="1" x14ac:dyDescent="0.25">
      <c r="A57" s="157" t="s">
        <v>56</v>
      </c>
      <c r="B57" s="169"/>
      <c r="C57" s="169"/>
      <c r="D57" s="169"/>
      <c r="E57" s="122"/>
      <c r="F57" s="33" t="s">
        <v>54</v>
      </c>
      <c r="G57" s="32" t="s">
        <v>55</v>
      </c>
    </row>
    <row r="58" spans="1:8" x14ac:dyDescent="0.25">
      <c r="A58" s="170"/>
      <c r="B58" s="171"/>
      <c r="C58" s="171"/>
      <c r="D58" s="171"/>
      <c r="E58" s="172"/>
      <c r="F58" s="31" t="s">
        <v>51</v>
      </c>
      <c r="G58" s="31">
        <v>0</v>
      </c>
    </row>
    <row r="59" spans="1:8" x14ac:dyDescent="0.25">
      <c r="A59" s="35"/>
      <c r="B59" s="36"/>
      <c r="C59" s="36"/>
      <c r="D59" s="36"/>
      <c r="E59" s="36"/>
      <c r="F59" s="37"/>
      <c r="G59" s="37"/>
    </row>
    <row r="60" spans="1:8" x14ac:dyDescent="0.25">
      <c r="A60" s="35"/>
      <c r="B60" s="36"/>
      <c r="C60" s="36"/>
      <c r="D60" s="36"/>
      <c r="E60" s="36"/>
      <c r="F60" s="37"/>
      <c r="G60" s="37"/>
    </row>
    <row r="61" spans="1:8" x14ac:dyDescent="0.25">
      <c r="A61" s="35"/>
      <c r="B61" s="36"/>
      <c r="C61" s="36"/>
      <c r="D61" s="36"/>
      <c r="E61" s="36"/>
      <c r="F61" s="37"/>
      <c r="G61" s="37"/>
    </row>
    <row r="62" spans="1:8" x14ac:dyDescent="0.25">
      <c r="A62" s="35"/>
      <c r="B62" s="36"/>
      <c r="C62" s="36"/>
      <c r="D62" s="36"/>
      <c r="E62" s="36"/>
      <c r="F62" s="37"/>
      <c r="G62" s="37"/>
    </row>
    <row r="63" spans="1:8" x14ac:dyDescent="0.25">
      <c r="A63" s="41" t="s">
        <v>68</v>
      </c>
      <c r="B63" s="42"/>
      <c r="C63" s="42"/>
      <c r="D63" s="42"/>
      <c r="E63" s="42"/>
      <c r="F63" s="31"/>
      <c r="G63" s="31"/>
    </row>
    <row r="64" spans="1:8" x14ac:dyDescent="0.25">
      <c r="A64" s="157" t="s">
        <v>69</v>
      </c>
      <c r="B64" s="158"/>
      <c r="C64" s="106" t="s">
        <v>70</v>
      </c>
      <c r="D64" s="158"/>
      <c r="E64" s="31" t="s">
        <v>71</v>
      </c>
      <c r="F64" s="31" t="s">
        <v>72</v>
      </c>
      <c r="G64" s="31" t="s">
        <v>73</v>
      </c>
    </row>
    <row r="65" spans="1:8" x14ac:dyDescent="0.25">
      <c r="A65" s="157" t="s">
        <v>106</v>
      </c>
      <c r="B65" s="158"/>
      <c r="C65" s="106" t="s">
        <v>51</v>
      </c>
      <c r="D65" s="122"/>
      <c r="E65" s="31" t="s">
        <v>51</v>
      </c>
      <c r="F65" s="31" t="s">
        <v>51</v>
      </c>
      <c r="G65" s="31" t="s">
        <v>51</v>
      </c>
    </row>
    <row r="66" spans="1:8" x14ac:dyDescent="0.25">
      <c r="A66" s="38"/>
      <c r="B66" s="39"/>
      <c r="C66" s="26"/>
      <c r="D66" s="40"/>
      <c r="E66" s="37"/>
      <c r="F66" s="37"/>
      <c r="G66" s="37"/>
    </row>
    <row r="67" spans="1:8" x14ac:dyDescent="0.25">
      <c r="A67" s="161"/>
      <c r="B67" s="160"/>
      <c r="C67" s="160"/>
      <c r="D67" s="160"/>
      <c r="E67" s="160"/>
      <c r="F67" s="160"/>
      <c r="G67" s="160"/>
    </row>
    <row r="68" spans="1:8" x14ac:dyDescent="0.25">
      <c r="F68" s="44"/>
    </row>
    <row r="69" spans="1:8" x14ac:dyDescent="0.25">
      <c r="A69" s="19" t="s">
        <v>80</v>
      </c>
      <c r="F69" s="44"/>
    </row>
    <row r="70" spans="1:8" x14ac:dyDescent="0.25">
      <c r="A70" s="162" t="s">
        <v>148</v>
      </c>
      <c r="B70" s="160"/>
      <c r="C70" s="160"/>
      <c r="D70" s="160"/>
      <c r="E70" s="160"/>
      <c r="F70" s="160"/>
    </row>
    <row r="71" spans="1:8" x14ac:dyDescent="0.25">
      <c r="A71" s="148" t="s">
        <v>149</v>
      </c>
      <c r="B71" s="149"/>
      <c r="C71" s="149"/>
      <c r="D71" s="149"/>
      <c r="E71" s="149"/>
      <c r="F71" s="149"/>
      <c r="G71" s="149"/>
      <c r="H71" s="150"/>
    </row>
    <row r="72" spans="1:8" x14ac:dyDescent="0.25">
      <c r="A72" s="149"/>
      <c r="B72" s="149"/>
      <c r="C72" s="149"/>
      <c r="D72" s="149"/>
      <c r="E72" s="149"/>
      <c r="F72" s="149"/>
      <c r="G72" s="149"/>
      <c r="H72" s="150"/>
    </row>
    <row r="73" spans="1:8" x14ac:dyDescent="0.25">
      <c r="A73" s="150"/>
      <c r="B73" s="150"/>
      <c r="C73" s="150"/>
      <c r="D73" s="150"/>
      <c r="E73" s="150"/>
      <c r="F73" s="150"/>
      <c r="G73" s="150"/>
      <c r="H73" s="150"/>
    </row>
    <row r="74" spans="1:8" x14ac:dyDescent="0.25">
      <c r="A74" s="150"/>
      <c r="B74" s="150"/>
      <c r="C74" s="150"/>
      <c r="D74" s="150"/>
      <c r="E74" s="150"/>
      <c r="F74" s="150"/>
      <c r="G74" s="150"/>
      <c r="H74" s="150"/>
    </row>
    <row r="75" spans="1:8" ht="31.15" customHeight="1" x14ac:dyDescent="0.25">
      <c r="A75" s="45"/>
      <c r="B75" s="46"/>
      <c r="C75" s="46"/>
      <c r="D75" s="46"/>
      <c r="E75" s="46"/>
      <c r="F75" s="46"/>
    </row>
    <row r="76" spans="1:8" x14ac:dyDescent="0.25">
      <c r="A76" s="19" t="s">
        <v>74</v>
      </c>
      <c r="B76" s="94"/>
      <c r="C76" s="95"/>
      <c r="D76" s="4"/>
      <c r="E76" s="4"/>
      <c r="F76" s="21"/>
    </row>
    <row r="77" spans="1:8" x14ac:dyDescent="0.25">
      <c r="A77" s="19" t="s">
        <v>75</v>
      </c>
      <c r="B77" s="94"/>
      <c r="C77" s="95"/>
      <c r="D77" s="4"/>
      <c r="E77" s="19" t="s">
        <v>145</v>
      </c>
    </row>
    <row r="78" spans="1:8" x14ac:dyDescent="0.25">
      <c r="A78" s="19" t="s">
        <v>101</v>
      </c>
      <c r="B78" s="94"/>
      <c r="C78" s="95"/>
      <c r="D78" s="4"/>
      <c r="E78" s="4"/>
    </row>
    <row r="79" spans="1:8" ht="44.45" customHeight="1" x14ac:dyDescent="0.25">
      <c r="A79" s="21"/>
      <c r="B79" s="43"/>
    </row>
    <row r="80" spans="1:8" x14ac:dyDescent="0.25">
      <c r="A80" s="17" t="s">
        <v>146</v>
      </c>
    </row>
    <row r="81" spans="1:1" x14ac:dyDescent="0.25">
      <c r="A81" s="17" t="s">
        <v>76</v>
      </c>
    </row>
    <row r="82" spans="1:1" x14ac:dyDescent="0.25">
      <c r="A82" s="17" t="s">
        <v>147</v>
      </c>
    </row>
    <row r="83" spans="1:1" x14ac:dyDescent="0.25">
      <c r="A83" s="17" t="s">
        <v>77</v>
      </c>
    </row>
    <row r="84" spans="1:1" x14ac:dyDescent="0.25">
      <c r="A84" s="17"/>
    </row>
  </sheetData>
  <mergeCells count="45">
    <mergeCell ref="A67:G67"/>
    <mergeCell ref="A70:F70"/>
    <mergeCell ref="A51:D51"/>
    <mergeCell ref="A52:D52"/>
    <mergeCell ref="C65:D65"/>
    <mergeCell ref="A53:D53"/>
    <mergeCell ref="A57:E57"/>
    <mergeCell ref="A58:E58"/>
    <mergeCell ref="A71:H74"/>
    <mergeCell ref="A3:B3"/>
    <mergeCell ref="A8:B8"/>
    <mergeCell ref="A10:B10"/>
    <mergeCell ref="A11:H11"/>
    <mergeCell ref="A12:B12"/>
    <mergeCell ref="A23:B23"/>
    <mergeCell ref="A25:B25"/>
    <mergeCell ref="A35:B35"/>
    <mergeCell ref="A27:B27"/>
    <mergeCell ref="A36:B36"/>
    <mergeCell ref="A14:B14"/>
    <mergeCell ref="A64:B64"/>
    <mergeCell ref="A65:B65"/>
    <mergeCell ref="C64:D64"/>
    <mergeCell ref="A48:H48"/>
    <mergeCell ref="A4:B4"/>
    <mergeCell ref="A7:H7"/>
    <mergeCell ref="A44:B44"/>
    <mergeCell ref="A37:B37"/>
    <mergeCell ref="A38:B38"/>
    <mergeCell ref="A34:B34"/>
    <mergeCell ref="A15:B15"/>
    <mergeCell ref="A17:B17"/>
    <mergeCell ref="A18:B18"/>
    <mergeCell ref="A20:B20"/>
    <mergeCell ref="A42:B42"/>
    <mergeCell ref="A29:B29"/>
    <mergeCell ref="A31:B31"/>
    <mergeCell ref="A32:B32"/>
    <mergeCell ref="A33:B33"/>
    <mergeCell ref="A24:B24"/>
    <mergeCell ref="A28:B28"/>
    <mergeCell ref="A30:B30"/>
    <mergeCell ref="A39:B39"/>
    <mergeCell ref="A40:B40"/>
    <mergeCell ref="A41:B4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2020-03-17T22:12:48Z</cp:lastPrinted>
  <dcterms:created xsi:type="dcterms:W3CDTF">2013-02-18T04:38:06Z</dcterms:created>
  <dcterms:modified xsi:type="dcterms:W3CDTF">2020-03-19T22:44:29Z</dcterms:modified>
</cp:coreProperties>
</file>