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ЭкОтдел\Desktop\2018 г. отчеты - проекты\"/>
    </mc:Choice>
  </mc:AlternateContent>
  <bookViews>
    <workbookView xWindow="360" yWindow="30" windowWidth="11355" windowHeight="5280"/>
  </bookViews>
  <sheets>
    <sheet name="УК" sheetId="1" r:id="rId1"/>
    <sheet name="Лист2" sheetId="8" r:id="rId2"/>
  </sheets>
  <calcPr calcId="152511" concurrentCalc="0"/>
</workbook>
</file>

<file path=xl/calcChain.xml><?xml version="1.0" encoding="utf-8"?>
<calcChain xmlns="http://schemas.openxmlformats.org/spreadsheetml/2006/main">
  <c r="H33" i="8" l="1"/>
  <c r="H32" i="8"/>
  <c r="H31" i="8"/>
  <c r="H30" i="8"/>
  <c r="E28" i="8"/>
  <c r="F28" i="8"/>
  <c r="H28" i="8"/>
  <c r="F8" i="8"/>
  <c r="G8" i="8"/>
  <c r="F27" i="8"/>
  <c r="G27" i="8"/>
  <c r="G25" i="8"/>
  <c r="G34" i="8"/>
  <c r="F34" i="8"/>
  <c r="E8" i="8"/>
  <c r="E34" i="8"/>
  <c r="H8" i="8"/>
  <c r="H25" i="8"/>
  <c r="H44" i="8"/>
  <c r="E38" i="8"/>
  <c r="G38" i="8"/>
  <c r="G36" i="8"/>
  <c r="H36" i="8"/>
  <c r="H43" i="8"/>
  <c r="F26" i="8"/>
  <c r="E27" i="8"/>
  <c r="E26" i="8"/>
  <c r="H26" i="8"/>
  <c r="F38" i="8"/>
  <c r="F37" i="8"/>
  <c r="E37" i="8"/>
  <c r="H37" i="8"/>
  <c r="H27" i="8"/>
  <c r="G39" i="8"/>
  <c r="G40" i="8"/>
  <c r="F39" i="8"/>
  <c r="F40" i="8"/>
  <c r="E39" i="8"/>
  <c r="E40" i="8"/>
  <c r="H38" i="8"/>
  <c r="H42" i="8"/>
  <c r="H41" i="8"/>
  <c r="C27" i="8"/>
  <c r="C26" i="8"/>
  <c r="C23" i="8"/>
  <c r="C22" i="8"/>
  <c r="C17" i="8"/>
  <c r="C16" i="8"/>
  <c r="G21" i="8"/>
  <c r="G18" i="8"/>
  <c r="G15" i="8"/>
  <c r="G12" i="8"/>
  <c r="F10" i="8"/>
  <c r="E10" i="8"/>
  <c r="F9" i="8"/>
  <c r="E9" i="8"/>
  <c r="H15" i="8"/>
  <c r="G17" i="8"/>
  <c r="G16" i="8"/>
  <c r="G23" i="8"/>
  <c r="G22" i="8"/>
  <c r="G20" i="8"/>
  <c r="G19" i="8"/>
  <c r="G14" i="8"/>
  <c r="G13" i="8"/>
  <c r="G10" i="8"/>
  <c r="G9" i="8"/>
  <c r="D23" i="8"/>
  <c r="E23" i="8"/>
  <c r="F23" i="8"/>
  <c r="H23" i="8"/>
  <c r="D22" i="8"/>
  <c r="E22" i="8"/>
  <c r="F22" i="8"/>
  <c r="H22" i="8"/>
  <c r="H21" i="8"/>
  <c r="D20" i="8"/>
  <c r="E20" i="8"/>
  <c r="F20" i="8"/>
  <c r="H20" i="8"/>
  <c r="D19" i="8"/>
  <c r="E19" i="8"/>
  <c r="F19" i="8"/>
  <c r="H19" i="8"/>
  <c r="H18" i="8"/>
  <c r="D17" i="8"/>
  <c r="E17" i="8"/>
  <c r="F17" i="8"/>
  <c r="H17" i="8"/>
  <c r="D16" i="8"/>
  <c r="E16" i="8"/>
  <c r="F16" i="8"/>
  <c r="H16" i="8"/>
  <c r="D14" i="8"/>
  <c r="E14" i="8"/>
  <c r="F14" i="8"/>
  <c r="H14" i="8"/>
  <c r="D13" i="8"/>
  <c r="E13" i="8"/>
  <c r="F13" i="8"/>
  <c r="H13" i="8"/>
  <c r="H12" i="8"/>
  <c r="D10" i="8"/>
  <c r="H10" i="8"/>
  <c r="H9" i="8"/>
  <c r="C20" i="8"/>
  <c r="C19" i="8"/>
  <c r="C14" i="8"/>
  <c r="C13" i="8"/>
  <c r="C10" i="8"/>
  <c r="C9" i="8"/>
</calcChain>
</file>

<file path=xl/comments1.xml><?xml version="1.0" encoding="utf-8"?>
<comments xmlns="http://schemas.openxmlformats.org/spreadsheetml/2006/main">
  <authors>
    <author>Finans</author>
  </authors>
  <commentList>
    <comment ref="C36" authorId="0" shapeId="0">
      <text>
        <r>
          <rPr>
            <b/>
            <sz val="9"/>
            <color indexed="81"/>
            <rFont val="Tahoma"/>
            <charset val="1"/>
          </rPr>
          <t>Finans:</t>
        </r>
        <r>
          <rPr>
            <sz val="9"/>
            <color indexed="81"/>
            <rFont val="Tahoma"/>
            <charset val="1"/>
          </rPr>
          <t xml:space="preserve">
200 руб. в месяц. Дог с 01.09.16г. Т.е. 4 мес</t>
        </r>
      </text>
    </comment>
  </commentList>
</comments>
</file>

<file path=xl/sharedStrings.xml><?xml version="1.0" encoding="utf-8"?>
<sst xmlns="http://schemas.openxmlformats.org/spreadsheetml/2006/main" count="168" uniqueCount="143">
  <si>
    <t>1</t>
  </si>
  <si>
    <t>2</t>
  </si>
  <si>
    <t>3</t>
  </si>
  <si>
    <t>4</t>
  </si>
  <si>
    <t>6</t>
  </si>
  <si>
    <t>7</t>
  </si>
  <si>
    <t>8</t>
  </si>
  <si>
    <t>Часть 1.</t>
  </si>
  <si>
    <t>Наименвание юридического лица</t>
  </si>
  <si>
    <t>ФИО руководителя</t>
  </si>
  <si>
    <t>Козлов Владимир Петрович</t>
  </si>
  <si>
    <t>Свидетельство о гос регистрации юр лица</t>
  </si>
  <si>
    <t>Фактический и юридический адрес</t>
  </si>
  <si>
    <t>690005 г.Владивосток, ул. Светланская, 183</t>
  </si>
  <si>
    <t>Адрес электронной почты:</t>
  </si>
  <si>
    <t>Адрес официального сайта в сети "Интернет"</t>
  </si>
  <si>
    <t>Сведения о членстве в СРО</t>
  </si>
  <si>
    <t>не члены СРО</t>
  </si>
  <si>
    <t>2. Сведения об исполнителях работ по содержанию и обслуживанию дома:</t>
  </si>
  <si>
    <t>наименвание организации исполняющей работы</t>
  </si>
  <si>
    <t>адрес</t>
  </si>
  <si>
    <t>телефон диспетчерской службы</t>
  </si>
  <si>
    <t>ул. Светланская, 183</t>
  </si>
  <si>
    <t>2-222-160</t>
  </si>
  <si>
    <t>Санитарное содержание дома: уборка придомовой территории, уборка лестничных клеток, уборка мусоропровода, уборка контейнерных площадок.</t>
  </si>
  <si>
    <t>Техническое обслуживание общего имущества:</t>
  </si>
  <si>
    <t>2-269-530</t>
  </si>
  <si>
    <t>Вывоз ТБО:</t>
  </si>
  <si>
    <t>ООО " Экологическое предприятие № 1"</t>
  </si>
  <si>
    <t>Год постройки</t>
  </si>
  <si>
    <t>Количество лифтов</t>
  </si>
  <si>
    <t>Количество этажей</t>
  </si>
  <si>
    <t>Количество подъездов</t>
  </si>
  <si>
    <t>Количество м/ проводов</t>
  </si>
  <si>
    <t>Площадь жилых помещений</t>
  </si>
  <si>
    <t>Площадь не жилых помещений</t>
  </si>
  <si>
    <t>Площадь мест общего пользования</t>
  </si>
  <si>
    <t xml:space="preserve">Аварийное обслуживание: (в рабочие дни с 8-00 до 17-00 часов; </t>
  </si>
  <si>
    <t xml:space="preserve"> праздничные и выходные дни- круглосуточно</t>
  </si>
  <si>
    <t>1.2 Санитарное содержание придом. территории</t>
  </si>
  <si>
    <t>2.Текущий ремонт, всего:</t>
  </si>
  <si>
    <t>Часть 3</t>
  </si>
  <si>
    <t>1. Случаи снижения платы за качество оказываемых  услуг:</t>
  </si>
  <si>
    <t>3. Техническая характеристика дома:</t>
  </si>
  <si>
    <t xml:space="preserve">                       об исполнении договора управления многоквартирным домом </t>
  </si>
  <si>
    <t>1.1 Обслуж. общедом. коммуникаций</t>
  </si>
  <si>
    <t>1.3 Сан содерж. л/клеток</t>
  </si>
  <si>
    <t xml:space="preserve">     uk-lr.ru</t>
  </si>
  <si>
    <t>период</t>
  </si>
  <si>
    <t>количество</t>
  </si>
  <si>
    <t>сумма снижения, руб.</t>
  </si>
  <si>
    <t>Вид услуги</t>
  </si>
  <si>
    <t xml:space="preserve">                                     ПЕРЕЧЕНЬ УСЛУГ</t>
  </si>
  <si>
    <t>тариф</t>
  </si>
  <si>
    <t>Остат (+) долг (-)          на нач отчет периода</t>
  </si>
  <si>
    <t>Выставлено в квитанциях</t>
  </si>
  <si>
    <t>Факт оплаты</t>
  </si>
  <si>
    <t>Выполнены работы</t>
  </si>
  <si>
    <t>Остат (+) долг (-)          на конец отчет периода</t>
  </si>
  <si>
    <t>1.Содержание жилья, Всего</t>
  </si>
  <si>
    <t>в том числе: услуги подрядчиков</t>
  </si>
  <si>
    <t>услуги по управлению</t>
  </si>
  <si>
    <t>Расшифровка статьи "Содержание жилья" по видам услуг</t>
  </si>
  <si>
    <t>в том числе: на текущий ремонт</t>
  </si>
  <si>
    <t>Договор управления</t>
  </si>
  <si>
    <t>2. Количество случаев снижения платы за коммунальные услуги</t>
  </si>
  <si>
    <t>адрес:</t>
  </si>
  <si>
    <t>СЦО</t>
  </si>
  <si>
    <t>ГВС</t>
  </si>
  <si>
    <t>ХВС</t>
  </si>
  <si>
    <t>СЦО л/кл</t>
  </si>
  <si>
    <t>нет</t>
  </si>
  <si>
    <t xml:space="preserve">Генеральный директор </t>
  </si>
  <si>
    <t>В.П. Козлов</t>
  </si>
  <si>
    <t xml:space="preserve">ООО "Управляющая компания </t>
  </si>
  <si>
    <t>телефоны:</t>
  </si>
  <si>
    <t>Санитарный отдел-</t>
  </si>
  <si>
    <t>Производственный отдел-</t>
  </si>
  <si>
    <t>2-220-388</t>
  </si>
  <si>
    <t>Плановый отдел-</t>
  </si>
  <si>
    <t>2-265-417</t>
  </si>
  <si>
    <t>uklr2006@mail.ru</t>
  </si>
  <si>
    <t>1.4 Вывоз и утилизация ТБО</t>
  </si>
  <si>
    <t>неименование работ</t>
  </si>
  <si>
    <t>1.Сведения об Управляющей компании Ленинского района-1</t>
  </si>
  <si>
    <t xml:space="preserve"> ООО "Управляющая компания Ленинского района-1"</t>
  </si>
  <si>
    <t>от 30.07. 2007г. Серия 25 № 002827459</t>
  </si>
  <si>
    <t xml:space="preserve">Контактные телефоны: </t>
  </si>
  <si>
    <t>приемная</t>
  </si>
  <si>
    <t xml:space="preserve">    2-266-571</t>
  </si>
  <si>
    <t>юридический отдел</t>
  </si>
  <si>
    <t xml:space="preserve">    2-223-647 </t>
  </si>
  <si>
    <t>производственный отдел</t>
  </si>
  <si>
    <t xml:space="preserve">    2-220-388</t>
  </si>
  <si>
    <t>экономический отдел</t>
  </si>
  <si>
    <t xml:space="preserve">    2-265-417</t>
  </si>
  <si>
    <t>гл.инженер</t>
  </si>
  <si>
    <t xml:space="preserve">    2-205-087</t>
  </si>
  <si>
    <t>санитарный отдел</t>
  </si>
  <si>
    <t xml:space="preserve">    2-222-160</t>
  </si>
  <si>
    <t>гл.энергетик, инж.по лифтам</t>
  </si>
  <si>
    <t xml:space="preserve">    2-223-142</t>
  </si>
  <si>
    <t>Часть 4</t>
  </si>
  <si>
    <t>Ленинского района-1"</t>
  </si>
  <si>
    <t>ООО " Ярд"</t>
  </si>
  <si>
    <t>2-260-343</t>
  </si>
  <si>
    <t xml:space="preserve">                                                   №  34</t>
  </si>
  <si>
    <t>ул. Уткинская</t>
  </si>
  <si>
    <t>1 201,10 м2</t>
  </si>
  <si>
    <t>01.09.2008г.</t>
  </si>
  <si>
    <t>Уткинская, 34</t>
  </si>
  <si>
    <t>ул. Тунгусская, 8</t>
  </si>
  <si>
    <t>ООО "Комфорт"</t>
  </si>
  <si>
    <t>Колличество проживаеющих</t>
  </si>
  <si>
    <t>Часть 2.( форма 2.8 стандарта раскрытия информации)</t>
  </si>
  <si>
    <t>переплата потребителями</t>
  </si>
  <si>
    <t>задолженность потребителей</t>
  </si>
  <si>
    <t>ВСЕГО ПО ДОМУ:</t>
  </si>
  <si>
    <t>ВСЕГО С УЧЕТОМ ОСТАТКОВ:</t>
  </si>
  <si>
    <t>ООО " Восток Мегаполис"</t>
  </si>
  <si>
    <t>202,6 м2</t>
  </si>
  <si>
    <t>ИТОГО ПО ДОМУ:</t>
  </si>
  <si>
    <t>ПРОЧИЕ УСЛУГИ:</t>
  </si>
  <si>
    <t>в т.ч. услуги по управлению, налоги</t>
  </si>
  <si>
    <t>5. Телекоммуникации на общедомовом имуществе. Октопус Нет</t>
  </si>
  <si>
    <t>ИТОГО ПО ПРОЧИМ УСЛУГАМ:</t>
  </si>
  <si>
    <t>сумма, т.р.</t>
  </si>
  <si>
    <t>исполнитель</t>
  </si>
  <si>
    <t>3. Коммунальные услуги на ОДН</t>
  </si>
  <si>
    <t>в том числе:</t>
  </si>
  <si>
    <t>ХВС на содержание ОИ МКД</t>
  </si>
  <si>
    <t>ГВС на содержание ОИ МКД</t>
  </si>
  <si>
    <t>эл.энергия на содержание ОИ МКД</t>
  </si>
  <si>
    <t>отведение сточных вод</t>
  </si>
  <si>
    <t xml:space="preserve">Предложение Управляющей компании: ремонт системы электроснабжения.По мере накопления средств, собственникам необходимо предоставить протокол общего собрания для формирования плана по статье "текущий ремонт". Возможно выполнение необходимых работ за счет дополнительного сбора средств на основании решения общего собрания собственников. </t>
  </si>
  <si>
    <t xml:space="preserve">                       Отчет ООО "Управляющей компании Ленинского района-1"  за 2018 г.</t>
  </si>
  <si>
    <t>1.Отчет об исполнении договора управления за 2018 г.(тыс.р.)</t>
  </si>
  <si>
    <t>переходящие остатки д/ср-в на начало 01.01. 2018 г.</t>
  </si>
  <si>
    <t xml:space="preserve"> начисления и фактическое поступление средств по статьям затрат за 2018 г.(тыс.р.)</t>
  </si>
  <si>
    <t>переходящие остатки д/ср-в на конец 2018 г.</t>
  </si>
  <si>
    <t>3. Перечень работ, выполненных по статье " текущий ремонт"  в 2018 году.</t>
  </si>
  <si>
    <t>План по статье "текущий ремонт" на 2019 год</t>
  </si>
  <si>
    <r>
      <t xml:space="preserve">ИСХ    № </t>
    </r>
    <r>
      <rPr>
        <b/>
        <u/>
        <sz val="9"/>
        <color theme="1"/>
        <rFont val="Calibri"/>
        <family val="2"/>
        <charset val="204"/>
        <scheme val="minor"/>
      </rPr>
      <t xml:space="preserve"> 58/03 от 13.03.2019 г.</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</si>
</sst>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20" x14ac:knownFonts="1">
    <font>
      <sz val="11"/>
      <color theme="1"/>
      <name val="Calibri"/>
      <family val="2"/>
      <charset val="204"/>
      <scheme val="minor"/>
    </font>
    <font>
      <sz val="10"/>
      <name val="Arial Cyr"/>
      <charset val="204"/>
    </font>
    <font>
      <b/>
      <sz val="10"/>
      <name val="Arial"/>
      <family val="2"/>
      <charset val="204"/>
    </font>
    <font>
      <sz val="8"/>
      <color theme="1"/>
      <name val="Calibri"/>
      <family val="2"/>
      <charset val="204"/>
      <scheme val="minor"/>
    </font>
    <font>
      <b/>
      <sz val="11"/>
      <color theme="1"/>
      <name val="Calibri"/>
      <family val="2"/>
      <charset val="204"/>
      <scheme val="minor"/>
    </font>
    <font>
      <u/>
      <sz val="11"/>
      <color theme="10"/>
      <name val="Calibri"/>
      <family val="2"/>
      <charset val="204"/>
    </font>
    <font>
      <sz val="10"/>
      <color theme="1"/>
      <name val="Calibri"/>
      <family val="2"/>
      <charset val="204"/>
      <scheme val="minor"/>
    </font>
    <font>
      <b/>
      <sz val="9"/>
      <color theme="1"/>
      <name val="Calibri"/>
      <family val="2"/>
      <charset val="204"/>
      <scheme val="minor"/>
    </font>
    <font>
      <b/>
      <sz val="12"/>
      <color theme="1"/>
      <name val="Calibri"/>
      <family val="2"/>
      <charset val="204"/>
      <scheme val="minor"/>
    </font>
    <font>
      <b/>
      <sz val="8"/>
      <color theme="1"/>
      <name val="Calibri"/>
      <family val="2"/>
      <charset val="204"/>
      <scheme val="minor"/>
    </font>
    <font>
      <sz val="8"/>
      <name val="Arial"/>
      <family val="2"/>
      <charset val="204"/>
    </font>
    <font>
      <b/>
      <sz val="8"/>
      <name val="Arial"/>
      <family val="2"/>
      <charset val="204"/>
    </font>
    <font>
      <b/>
      <sz val="10"/>
      <color theme="1"/>
      <name val="Calibri"/>
      <family val="2"/>
      <charset val="204"/>
      <scheme val="minor"/>
    </font>
    <font>
      <b/>
      <u/>
      <sz val="9"/>
      <color theme="1"/>
      <name val="Calibri"/>
      <family val="2"/>
      <charset val="204"/>
      <scheme val="minor"/>
    </font>
    <font>
      <sz val="9"/>
      <color theme="10"/>
      <name val="Calibri"/>
      <family val="2"/>
      <charset val="204"/>
    </font>
    <font>
      <sz val="11"/>
      <color rgb="FFFF0000"/>
      <name val="Calibri"/>
      <family val="2"/>
      <charset val="204"/>
      <scheme val="minor"/>
    </font>
    <font>
      <sz val="8"/>
      <color theme="1"/>
      <name val="Arial"/>
      <family val="2"/>
      <charset val="204"/>
    </font>
    <font>
      <sz val="9"/>
      <color theme="1"/>
      <name val="Calibri"/>
      <family val="2"/>
      <charset val="204"/>
      <scheme val="minor"/>
    </font>
    <font>
      <b/>
      <sz val="9"/>
      <color indexed="81"/>
      <name val="Tahoma"/>
      <charset val="1"/>
    </font>
    <font>
      <sz val="9"/>
      <color indexed="81"/>
      <name val="Tahoma"/>
      <charset val="1"/>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0" fontId="5" fillId="0" borderId="0" applyNumberFormat="0" applyFill="0" applyBorder="0" applyAlignment="0" applyProtection="0">
      <alignment vertical="top"/>
      <protection locked="0"/>
    </xf>
  </cellStyleXfs>
  <cellXfs count="174">
    <xf numFmtId="0" fontId="0" fillId="0" borderId="0" xfId="0"/>
    <xf numFmtId="0" fontId="1" fillId="0" borderId="0" xfId="1"/>
    <xf numFmtId="0" fontId="2" fillId="0" borderId="0" xfId="1" applyFont="1"/>
    <xf numFmtId="0" fontId="0" fillId="0" borderId="0" xfId="0" applyFill="1"/>
    <xf numFmtId="0" fontId="4" fillId="0" borderId="0" xfId="0" applyFont="1"/>
    <xf numFmtId="0" fontId="0" fillId="0" borderId="0" xfId="0" applyFill="1" applyBorder="1"/>
    <xf numFmtId="0" fontId="3" fillId="0" borderId="1" xfId="0" applyFont="1" applyBorder="1"/>
    <xf numFmtId="0" fontId="3" fillId="0" borderId="1" xfId="0" applyFont="1" applyBorder="1" applyAlignment="1">
      <alignment horizontal="center"/>
    </xf>
    <xf numFmtId="0" fontId="2" fillId="0" borderId="6" xfId="1" applyFont="1" applyFill="1" applyBorder="1" applyAlignment="1">
      <alignment horizontal="left"/>
    </xf>
    <xf numFmtId="0" fontId="3" fillId="0" borderId="3" xfId="0" applyFont="1" applyBorder="1" applyAlignment="1">
      <alignment horizontal="center" wrapText="1"/>
    </xf>
    <xf numFmtId="0" fontId="3" fillId="0" borderId="1" xfId="0" applyFont="1" applyFill="1" applyBorder="1"/>
    <xf numFmtId="0" fontId="3" fillId="0" borderId="2" xfId="0" applyFont="1" applyBorder="1"/>
    <xf numFmtId="0" fontId="3" fillId="0" borderId="0" xfId="0" applyFont="1" applyBorder="1"/>
    <xf numFmtId="49" fontId="10" fillId="0" borderId="1" xfId="1" applyNumberFormat="1" applyFont="1" applyFill="1" applyBorder="1" applyAlignment="1">
      <alignment horizontal="center"/>
    </xf>
    <xf numFmtId="0" fontId="10" fillId="0" borderId="1" xfId="1" applyFont="1" applyFill="1" applyBorder="1"/>
    <xf numFmtId="0" fontId="10" fillId="0" borderId="1" xfId="1" applyFont="1" applyFill="1" applyBorder="1" applyAlignment="1">
      <alignment wrapText="1"/>
    </xf>
    <xf numFmtId="0" fontId="11" fillId="0" borderId="6" xfId="1" applyFont="1" applyFill="1" applyBorder="1" applyAlignment="1">
      <alignment horizontal="left"/>
    </xf>
    <xf numFmtId="0" fontId="10" fillId="0" borderId="6" xfId="1" applyFont="1" applyFill="1" applyBorder="1" applyAlignment="1">
      <alignment horizontal="left"/>
    </xf>
    <xf numFmtId="0" fontId="3" fillId="0" borderId="1" xfId="0" applyFont="1" applyBorder="1" applyAlignment="1">
      <alignment horizontal="center" wrapText="1"/>
    </xf>
    <xf numFmtId="0" fontId="3" fillId="0" borderId="0" xfId="0" applyFont="1"/>
    <xf numFmtId="0" fontId="9" fillId="0" borderId="0" xfId="0" applyFont="1"/>
    <xf numFmtId="0" fontId="12" fillId="0" borderId="0" xfId="0" applyFont="1"/>
    <xf numFmtId="0" fontId="7" fillId="0" borderId="0" xfId="0" applyFont="1"/>
    <xf numFmtId="0" fontId="6" fillId="0" borderId="0" xfId="0" applyFont="1"/>
    <xf numFmtId="0" fontId="8" fillId="0" borderId="0" xfId="0" applyFont="1"/>
    <xf numFmtId="49" fontId="10" fillId="0" borderId="6" xfId="1" applyNumberFormat="1" applyFont="1" applyFill="1" applyBorder="1" applyAlignment="1">
      <alignment horizontal="center"/>
    </xf>
    <xf numFmtId="0" fontId="10" fillId="0" borderId="6" xfId="1" applyFont="1" applyFill="1" applyBorder="1"/>
    <xf numFmtId="0" fontId="10" fillId="0" borderId="1" xfId="1" applyFont="1" applyFill="1" applyBorder="1" applyAlignment="1"/>
    <xf numFmtId="0" fontId="3" fillId="0" borderId="0" xfId="0" applyFont="1" applyBorder="1" applyAlignment="1">
      <alignment horizontal="center"/>
    </xf>
    <xf numFmtId="0" fontId="3" fillId="0" borderId="1" xfId="0" applyFont="1" applyFill="1" applyBorder="1" applyAlignment="1">
      <alignment horizontal="center" wrapText="1"/>
    </xf>
    <xf numFmtId="0" fontId="3" fillId="0" borderId="0" xfId="0" applyFont="1" applyAlignment="1">
      <alignment horizontal="center"/>
    </xf>
    <xf numFmtId="0" fontId="6" fillId="0" borderId="1" xfId="0" applyFont="1" applyBorder="1" applyAlignment="1">
      <alignment horizontal="center"/>
    </xf>
    <xf numFmtId="0" fontId="6" fillId="0" borderId="1" xfId="0" applyFont="1" applyBorder="1" applyAlignment="1">
      <alignment horizontal="center" wrapText="1"/>
    </xf>
    <xf numFmtId="0" fontId="6" fillId="0" borderId="1" xfId="0" applyFont="1" applyBorder="1" applyAlignment="1"/>
    <xf numFmtId="0" fontId="0" fillId="0" borderId="0" xfId="0" applyAlignment="1">
      <alignment horizontal="center"/>
    </xf>
    <xf numFmtId="0" fontId="3" fillId="0" borderId="2" xfId="0" applyFont="1" applyFill="1" applyBorder="1" applyAlignment="1">
      <alignment horizontal="center" wrapText="1"/>
    </xf>
    <xf numFmtId="0" fontId="3" fillId="0" borderId="2" xfId="0" applyFont="1" applyFill="1" applyBorder="1" applyAlignment="1">
      <alignment horizontal="left"/>
    </xf>
    <xf numFmtId="0" fontId="3" fillId="0" borderId="5" xfId="0" applyFont="1" applyFill="1" applyBorder="1" applyAlignment="1">
      <alignment horizontal="left"/>
    </xf>
    <xf numFmtId="0" fontId="3" fillId="0" borderId="5" xfId="0" applyFont="1" applyBorder="1"/>
    <xf numFmtId="164" fontId="9" fillId="0" borderId="1" xfId="0" applyNumberFormat="1" applyFont="1" applyFill="1" applyBorder="1" applyAlignment="1">
      <alignment horizontal="center" wrapText="1"/>
    </xf>
    <xf numFmtId="164" fontId="9" fillId="0" borderId="1" xfId="0" applyNumberFormat="1" applyFont="1" applyFill="1" applyBorder="1" applyAlignment="1">
      <alignment horizontal="center"/>
    </xf>
    <xf numFmtId="164" fontId="3" fillId="0" borderId="1" xfId="0" applyNumberFormat="1" applyFont="1" applyBorder="1" applyAlignment="1">
      <alignment horizontal="center"/>
    </xf>
    <xf numFmtId="164" fontId="9" fillId="0" borderId="1" xfId="0" applyNumberFormat="1" applyFont="1" applyBorder="1" applyAlignment="1">
      <alignment horizontal="center"/>
    </xf>
    <xf numFmtId="164" fontId="3" fillId="0" borderId="0" xfId="0" applyNumberFormat="1" applyFont="1" applyAlignment="1">
      <alignment horizontal="center"/>
    </xf>
    <xf numFmtId="0" fontId="9" fillId="0" borderId="0" xfId="0" applyFont="1" applyAlignment="1">
      <alignment horizontal="center"/>
    </xf>
    <xf numFmtId="164" fontId="9" fillId="0" borderId="0" xfId="0" applyNumberFormat="1" applyFont="1" applyAlignment="1">
      <alignment horizontal="center"/>
    </xf>
    <xf numFmtId="2" fontId="3" fillId="0" borderId="1" xfId="0" applyNumberFormat="1" applyFont="1" applyBorder="1" applyAlignment="1">
      <alignment horizontal="center"/>
    </xf>
    <xf numFmtId="17" fontId="12" fillId="0" borderId="1" xfId="0" applyNumberFormat="1" applyFont="1" applyBorder="1" applyAlignment="1">
      <alignment horizontal="center"/>
    </xf>
    <xf numFmtId="0" fontId="12" fillId="0" borderId="1" xfId="0" applyFont="1" applyBorder="1" applyAlignment="1">
      <alignment horizontal="center"/>
    </xf>
    <xf numFmtId="164" fontId="12" fillId="0" borderId="1" xfId="0" applyNumberFormat="1" applyFont="1" applyBorder="1" applyAlignment="1">
      <alignment horizontal="center"/>
    </xf>
    <xf numFmtId="0" fontId="15" fillId="0" borderId="0" xfId="0" applyFont="1"/>
    <xf numFmtId="0" fontId="11" fillId="0" borderId="2" xfId="1" applyFont="1" applyFill="1" applyBorder="1" applyAlignment="1">
      <alignment horizontal="left" wrapText="1"/>
    </xf>
    <xf numFmtId="0" fontId="11" fillId="0" borderId="4" xfId="1" applyFont="1" applyFill="1" applyBorder="1" applyAlignment="1">
      <alignment horizontal="left" wrapText="1"/>
    </xf>
    <xf numFmtId="0" fontId="11" fillId="0" borderId="5" xfId="1" applyFont="1" applyFill="1" applyBorder="1" applyAlignment="1">
      <alignment horizontal="left" wrapText="1"/>
    </xf>
    <xf numFmtId="0" fontId="16" fillId="0" borderId="1" xfId="0" applyFont="1" applyBorder="1" applyAlignment="1"/>
    <xf numFmtId="0" fontId="16" fillId="0" borderId="1" xfId="0" applyFont="1" applyBorder="1"/>
    <xf numFmtId="0" fontId="16" fillId="0" borderId="1" xfId="0" applyFont="1" applyFill="1" applyBorder="1" applyAlignment="1"/>
    <xf numFmtId="0" fontId="0" fillId="0" borderId="0" xfId="0" applyBorder="1" applyAlignment="1">
      <alignment vertical="center"/>
    </xf>
    <xf numFmtId="0" fontId="0" fillId="0" borderId="0" xfId="0" applyBorder="1" applyAlignment="1"/>
    <xf numFmtId="0" fontId="0" fillId="0" borderId="0" xfId="0" applyBorder="1"/>
    <xf numFmtId="0" fontId="6" fillId="0" borderId="0" xfId="0" applyFont="1" applyBorder="1" applyAlignment="1"/>
    <xf numFmtId="0" fontId="0" fillId="0" borderId="0" xfId="0" applyFill="1" applyBorder="1" applyAlignment="1"/>
    <xf numFmtId="2" fontId="3" fillId="0" borderId="5" xfId="0" applyNumberFormat="1" applyFont="1" applyBorder="1" applyAlignment="1">
      <alignment horizontal="center"/>
    </xf>
    <xf numFmtId="2" fontId="9" fillId="0" borderId="1" xfId="0" applyNumberFormat="1" applyFont="1" applyBorder="1" applyAlignment="1">
      <alignment horizontal="center"/>
    </xf>
    <xf numFmtId="2" fontId="3" fillId="0" borderId="1" xfId="0" applyNumberFormat="1" applyFont="1" applyFill="1" applyBorder="1" applyAlignment="1">
      <alignment horizontal="center"/>
    </xf>
    <xf numFmtId="2" fontId="9" fillId="0" borderId="2" xfId="0" applyNumberFormat="1" applyFont="1" applyBorder="1" applyAlignment="1">
      <alignment horizontal="center"/>
    </xf>
    <xf numFmtId="2" fontId="9" fillId="0" borderId="1" xfId="0" applyNumberFormat="1" applyFont="1" applyFill="1" applyBorder="1" applyAlignment="1">
      <alignment horizontal="center"/>
    </xf>
    <xf numFmtId="2" fontId="0" fillId="0" borderId="0" xfId="0" applyNumberFormat="1"/>
    <xf numFmtId="164" fontId="6" fillId="0" borderId="1" xfId="0" applyNumberFormat="1" applyFont="1" applyBorder="1" applyAlignment="1">
      <alignment horizontal="center"/>
    </xf>
    <xf numFmtId="0" fontId="0" fillId="2" borderId="0" xfId="0" applyFill="1" applyAlignment="1">
      <alignment horizontal="center"/>
    </xf>
    <xf numFmtId="0" fontId="12" fillId="0" borderId="0" xfId="0" applyFont="1" applyAlignment="1">
      <alignment horizontal="center"/>
    </xf>
    <xf numFmtId="164" fontId="12" fillId="0" borderId="0" xfId="0" applyNumberFormat="1" applyFont="1" applyAlignment="1">
      <alignment horizontal="center"/>
    </xf>
    <xf numFmtId="164" fontId="15" fillId="0" borderId="0" xfId="0" applyNumberFormat="1" applyFont="1"/>
    <xf numFmtId="0" fontId="12" fillId="0" borderId="0" xfId="0" applyFont="1" applyBorder="1" applyAlignment="1"/>
    <xf numFmtId="0" fontId="4" fillId="0" borderId="0" xfId="0" applyFont="1" applyBorder="1" applyAlignment="1"/>
    <xf numFmtId="17" fontId="12" fillId="0" borderId="0" xfId="0" applyNumberFormat="1" applyFont="1" applyBorder="1" applyAlignment="1">
      <alignment horizontal="center"/>
    </xf>
    <xf numFmtId="0" fontId="12" fillId="0" borderId="0" xfId="0" applyFont="1" applyBorder="1" applyAlignment="1">
      <alignment horizontal="center"/>
    </xf>
    <xf numFmtId="164" fontId="12" fillId="0" borderId="0" xfId="0" applyNumberFormat="1" applyFont="1" applyBorder="1" applyAlignment="1">
      <alignment horizontal="center"/>
    </xf>
    <xf numFmtId="0" fontId="6" fillId="0" borderId="0" xfId="0" applyFont="1" applyAlignment="1">
      <alignment horizontal="center"/>
    </xf>
    <xf numFmtId="0" fontId="9" fillId="0" borderId="2" xfId="0" applyFont="1" applyFill="1" applyBorder="1" applyAlignment="1">
      <alignment horizontal="left"/>
    </xf>
    <xf numFmtId="0" fontId="9" fillId="0" borderId="5" xfId="0" applyFont="1" applyFill="1" applyBorder="1" applyAlignment="1">
      <alignment horizontal="left"/>
    </xf>
    <xf numFmtId="2" fontId="9" fillId="0" borderId="5" xfId="0" applyNumberFormat="1" applyFont="1" applyBorder="1" applyAlignment="1">
      <alignment horizontal="center"/>
    </xf>
    <xf numFmtId="0" fontId="9" fillId="2" borderId="0" xfId="0" applyFont="1" applyFill="1" applyBorder="1" applyAlignment="1"/>
    <xf numFmtId="164" fontId="9" fillId="2" borderId="0" xfId="0" applyNumberFormat="1" applyFont="1" applyFill="1" applyBorder="1" applyAlignment="1">
      <alignment horizontal="center"/>
    </xf>
    <xf numFmtId="0" fontId="4" fillId="2" borderId="0" xfId="0" applyFont="1" applyFill="1" applyBorder="1"/>
    <xf numFmtId="0" fontId="3" fillId="0" borderId="0" xfId="0" applyFont="1" applyFill="1" applyBorder="1" applyAlignment="1">
      <alignment horizontal="center" wrapText="1"/>
    </xf>
    <xf numFmtId="0" fontId="9" fillId="2" borderId="1" xfId="0" applyFont="1" applyFill="1" applyBorder="1" applyAlignment="1"/>
    <xf numFmtId="2" fontId="9" fillId="2" borderId="1" xfId="0" applyNumberFormat="1" applyFont="1" applyFill="1" applyBorder="1" applyAlignment="1"/>
    <xf numFmtId="2" fontId="9" fillId="2" borderId="1" xfId="0" applyNumberFormat="1" applyFont="1" applyFill="1" applyBorder="1" applyAlignment="1">
      <alignment horizontal="center"/>
    </xf>
    <xf numFmtId="164" fontId="9" fillId="2" borderId="1" xfId="0" applyNumberFormat="1" applyFont="1" applyFill="1" applyBorder="1" applyAlignment="1">
      <alignment horizontal="center"/>
    </xf>
    <xf numFmtId="2" fontId="9" fillId="2" borderId="1" xfId="0" applyNumberFormat="1" applyFont="1" applyFill="1" applyBorder="1"/>
    <xf numFmtId="0" fontId="3" fillId="2" borderId="0" xfId="0" applyFont="1" applyFill="1" applyBorder="1" applyAlignment="1">
      <alignment horizontal="center" wrapText="1"/>
    </xf>
    <xf numFmtId="0" fontId="0" fillId="2" borderId="0" xfId="0" applyFill="1" applyBorder="1"/>
    <xf numFmtId="0" fontId="0" fillId="2" borderId="0" xfId="0" applyFill="1"/>
    <xf numFmtId="164" fontId="9" fillId="2" borderId="1" xfId="0" applyNumberFormat="1" applyFont="1" applyFill="1" applyBorder="1"/>
    <xf numFmtId="164" fontId="9" fillId="0" borderId="3" xfId="0" applyNumberFormat="1" applyFont="1" applyBorder="1" applyAlignment="1">
      <alignment horizontal="center"/>
    </xf>
    <xf numFmtId="0" fontId="9" fillId="0" borderId="3" xfId="0" applyFont="1" applyBorder="1" applyAlignment="1">
      <alignment horizontal="center"/>
    </xf>
    <xf numFmtId="2" fontId="9" fillId="0" borderId="3" xfId="0" applyNumberFormat="1" applyFont="1" applyBorder="1" applyAlignment="1">
      <alignment horizontal="center"/>
    </xf>
    <xf numFmtId="2" fontId="9" fillId="0" borderId="7" xfId="0" applyNumberFormat="1" applyFont="1" applyBorder="1" applyAlignment="1">
      <alignment horizontal="center"/>
    </xf>
    <xf numFmtId="0" fontId="0" fillId="0" borderId="0" xfId="0" applyAlignment="1"/>
    <xf numFmtId="0" fontId="3" fillId="0" borderId="7" xfId="0" applyFont="1" applyBorder="1" applyAlignment="1"/>
    <xf numFmtId="0" fontId="3" fillId="0" borderId="8" xfId="0" applyFont="1" applyBorder="1" applyAlignment="1"/>
    <xf numFmtId="164" fontId="3" fillId="0" borderId="3" xfId="0" applyNumberFormat="1" applyFont="1" applyBorder="1" applyAlignment="1">
      <alignment horizontal="center"/>
    </xf>
    <xf numFmtId="2" fontId="3" fillId="0" borderId="3" xfId="0" applyNumberFormat="1" applyFont="1" applyBorder="1" applyAlignment="1">
      <alignment horizontal="center"/>
    </xf>
    <xf numFmtId="2" fontId="3" fillId="0" borderId="7" xfId="0" applyNumberFormat="1" applyFont="1" applyBorder="1" applyAlignment="1">
      <alignment horizontal="center"/>
    </xf>
    <xf numFmtId="0" fontId="0" fillId="0" borderId="4" xfId="0" applyBorder="1" applyAlignment="1">
      <alignment horizontal="left"/>
    </xf>
    <xf numFmtId="0" fontId="3" fillId="2" borderId="2" xfId="0" applyFont="1" applyFill="1" applyBorder="1" applyAlignment="1">
      <alignment horizontal="center"/>
    </xf>
    <xf numFmtId="0" fontId="0" fillId="2" borderId="4" xfId="0" applyFill="1" applyBorder="1" applyAlignment="1">
      <alignment horizontal="center"/>
    </xf>
    <xf numFmtId="164" fontId="3" fillId="2" borderId="1" xfId="0" applyNumberFormat="1" applyFont="1" applyFill="1" applyBorder="1" applyAlignment="1">
      <alignment horizontal="center"/>
    </xf>
    <xf numFmtId="0" fontId="3" fillId="2" borderId="1" xfId="0" applyFont="1" applyFill="1" applyBorder="1" applyAlignment="1">
      <alignment horizontal="center"/>
    </xf>
    <xf numFmtId="2" fontId="3" fillId="2" borderId="1" xfId="0" applyNumberFormat="1" applyFont="1" applyFill="1" applyBorder="1" applyAlignment="1">
      <alignment horizontal="center"/>
    </xf>
    <xf numFmtId="2" fontId="3" fillId="2" borderId="2" xfId="0" applyNumberFormat="1" applyFont="1" applyFill="1" applyBorder="1" applyAlignment="1">
      <alignment horizontal="center"/>
    </xf>
    <xf numFmtId="0" fontId="9" fillId="2" borderId="2" xfId="0" applyFont="1" applyFill="1" applyBorder="1" applyAlignment="1">
      <alignment horizontal="center"/>
    </xf>
    <xf numFmtId="0" fontId="4" fillId="2" borderId="4" xfId="0" applyFont="1" applyFill="1" applyBorder="1" applyAlignment="1">
      <alignment horizontal="center"/>
    </xf>
    <xf numFmtId="0" fontId="9" fillId="2" borderId="1" xfId="0" applyFont="1" applyFill="1" applyBorder="1" applyAlignment="1">
      <alignment horizontal="center"/>
    </xf>
    <xf numFmtId="0" fontId="4" fillId="2" borderId="0" xfId="0" applyFont="1" applyFill="1"/>
    <xf numFmtId="2" fontId="9" fillId="2" borderId="2" xfId="0" applyNumberFormat="1" applyFont="1" applyFill="1" applyBorder="1" applyAlignment="1">
      <alignment horizontal="center"/>
    </xf>
    <xf numFmtId="0" fontId="9" fillId="2" borderId="1" xfId="0" applyFont="1" applyFill="1" applyBorder="1"/>
    <xf numFmtId="0" fontId="9" fillId="2" borderId="0" xfId="0" applyFont="1" applyFill="1"/>
    <xf numFmtId="2" fontId="9" fillId="2" borderId="1" xfId="0" applyNumberFormat="1" applyFont="1" applyFill="1" applyBorder="1" applyAlignment="1">
      <alignment horizontal="right"/>
    </xf>
    <xf numFmtId="0" fontId="4" fillId="0" borderId="1" xfId="0" applyFont="1" applyBorder="1"/>
    <xf numFmtId="0" fontId="17" fillId="0" borderId="1" xfId="0" applyFont="1" applyBorder="1"/>
    <xf numFmtId="0" fontId="3" fillId="0" borderId="2" xfId="0" applyFont="1" applyBorder="1" applyAlignment="1">
      <alignment horizontal="center"/>
    </xf>
    <xf numFmtId="0" fontId="3" fillId="0" borderId="5" xfId="0" applyFont="1" applyBorder="1" applyAlignment="1">
      <alignment horizontal="center"/>
    </xf>
    <xf numFmtId="0" fontId="10" fillId="0" borderId="2" xfId="1" applyFont="1" applyFill="1" applyBorder="1" applyAlignment="1">
      <alignment horizontal="center"/>
    </xf>
    <xf numFmtId="0" fontId="10" fillId="0" borderId="5" xfId="1" applyFont="1" applyFill="1" applyBorder="1" applyAlignment="1">
      <alignment horizontal="center"/>
    </xf>
    <xf numFmtId="49" fontId="10" fillId="0" borderId="2" xfId="1" applyNumberFormat="1" applyFont="1" applyFill="1" applyBorder="1" applyAlignment="1">
      <alignment horizontal="center"/>
    </xf>
    <xf numFmtId="0" fontId="0" fillId="0" borderId="5" xfId="0" applyBorder="1" applyAlignment="1">
      <alignment horizontal="center"/>
    </xf>
    <xf numFmtId="0" fontId="16" fillId="0" borderId="1" xfId="0" applyFont="1" applyBorder="1" applyAlignment="1">
      <alignment horizontal="center" vertical="center"/>
    </xf>
    <xf numFmtId="49" fontId="5" fillId="0" borderId="2" xfId="2" applyNumberFormat="1" applyFill="1" applyBorder="1" applyAlignment="1" applyProtection="1">
      <alignment horizontal="center"/>
    </xf>
    <xf numFmtId="49" fontId="5" fillId="0" borderId="5" xfId="2" applyNumberFormat="1" applyFill="1" applyBorder="1" applyAlignment="1" applyProtection="1">
      <alignment horizontal="center"/>
    </xf>
    <xf numFmtId="49" fontId="14" fillId="0" borderId="2" xfId="2" applyNumberFormat="1" applyFont="1" applyFill="1" applyBorder="1" applyAlignment="1" applyProtection="1">
      <alignment horizontal="center"/>
    </xf>
    <xf numFmtId="49" fontId="14" fillId="0" borderId="5" xfId="2" applyNumberFormat="1" applyFont="1" applyFill="1" applyBorder="1" applyAlignment="1" applyProtection="1">
      <alignment horizontal="center"/>
    </xf>
    <xf numFmtId="49" fontId="10" fillId="0" borderId="5" xfId="1" applyNumberFormat="1" applyFont="1" applyFill="1" applyBorder="1" applyAlignment="1">
      <alignment horizontal="center"/>
    </xf>
    <xf numFmtId="0" fontId="11" fillId="0" borderId="2" xfId="1" applyFont="1" applyFill="1" applyBorder="1" applyAlignment="1">
      <alignment horizontal="left" wrapText="1"/>
    </xf>
    <xf numFmtId="0" fontId="11" fillId="0" borderId="4" xfId="1" applyFont="1" applyFill="1" applyBorder="1" applyAlignment="1">
      <alignment horizontal="left" wrapText="1"/>
    </xf>
    <xf numFmtId="0" fontId="11" fillId="0" borderId="5" xfId="1" applyFont="1" applyFill="1" applyBorder="1" applyAlignment="1">
      <alignment horizontal="left" wrapText="1"/>
    </xf>
    <xf numFmtId="14" fontId="3" fillId="0" borderId="2" xfId="0" applyNumberFormat="1" applyFont="1" applyBorder="1" applyAlignment="1">
      <alignment horizontal="center"/>
    </xf>
    <xf numFmtId="0" fontId="9" fillId="2" borderId="4" xfId="0" applyFont="1" applyFill="1" applyBorder="1" applyAlignment="1">
      <alignment wrapText="1"/>
    </xf>
    <xf numFmtId="0" fontId="9" fillId="2" borderId="5" xfId="0" applyFont="1" applyFill="1" applyBorder="1" applyAlignment="1">
      <alignment wrapText="1"/>
    </xf>
    <xf numFmtId="0" fontId="7" fillId="2" borderId="4" xfId="0" applyFont="1" applyFill="1" applyBorder="1" applyAlignment="1">
      <alignment horizontal="center" wrapText="1"/>
    </xf>
    <xf numFmtId="0" fontId="17" fillId="2" borderId="4" xfId="0" applyFont="1" applyFill="1" applyBorder="1" applyAlignment="1">
      <alignment horizontal="center" wrapText="1"/>
    </xf>
    <xf numFmtId="0" fontId="17" fillId="2" borderId="5" xfId="0" applyFont="1" applyFill="1" applyBorder="1" applyAlignment="1">
      <alignment horizontal="center" wrapText="1"/>
    </xf>
    <xf numFmtId="0" fontId="9" fillId="2" borderId="2" xfId="0" applyFont="1" applyFill="1" applyBorder="1" applyAlignment="1">
      <alignment horizontal="center" wrapText="1"/>
    </xf>
    <xf numFmtId="0" fontId="0" fillId="2" borderId="5" xfId="0" applyFill="1" applyBorder="1" applyAlignment="1">
      <alignment horizontal="center" wrapText="1"/>
    </xf>
    <xf numFmtId="0" fontId="9" fillId="0" borderId="2" xfId="0" applyFont="1" applyFill="1" applyBorder="1" applyAlignment="1"/>
    <xf numFmtId="0" fontId="4" fillId="0" borderId="5" xfId="0" applyFont="1" applyBorder="1" applyAlignment="1"/>
    <xf numFmtId="0" fontId="0" fillId="0" borderId="5" xfId="0" applyBorder="1" applyAlignment="1"/>
    <xf numFmtId="0" fontId="3" fillId="0" borderId="2" xfId="0" applyFont="1" applyFill="1" applyBorder="1" applyAlignment="1">
      <alignment horizontal="center"/>
    </xf>
    <xf numFmtId="0" fontId="0" fillId="0" borderId="4" xfId="0" applyBorder="1" applyAlignment="1">
      <alignment horizontal="center"/>
    </xf>
    <xf numFmtId="0" fontId="9" fillId="0" borderId="2" xfId="0" applyFont="1" applyFill="1" applyBorder="1" applyAlignment="1">
      <alignment horizontal="center"/>
    </xf>
    <xf numFmtId="0" fontId="0" fillId="0" borderId="4" xfId="0" applyBorder="1" applyAlignment="1"/>
    <xf numFmtId="0" fontId="3" fillId="0" borderId="2" xfId="0" applyFont="1" applyFill="1" applyBorder="1" applyAlignment="1">
      <alignment horizontal="left" wrapText="1"/>
    </xf>
    <xf numFmtId="0" fontId="3" fillId="0" borderId="5" xfId="0" applyFont="1" applyBorder="1" applyAlignment="1">
      <alignment horizontal="left" wrapText="1"/>
    </xf>
    <xf numFmtId="0" fontId="9" fillId="0" borderId="2" xfId="0" applyFont="1" applyBorder="1" applyAlignment="1">
      <alignment wrapText="1"/>
    </xf>
    <xf numFmtId="0" fontId="0" fillId="0" borderId="5" xfId="0" applyBorder="1" applyAlignment="1">
      <alignment wrapText="1"/>
    </xf>
    <xf numFmtId="0" fontId="9" fillId="2" borderId="2" xfId="0" applyFont="1" applyFill="1" applyBorder="1" applyAlignment="1"/>
    <xf numFmtId="0" fontId="9" fillId="2" borderId="5" xfId="0" applyFont="1" applyFill="1" applyBorder="1" applyAlignment="1"/>
    <xf numFmtId="0" fontId="6" fillId="0" borderId="0" xfId="0" applyFont="1" applyAlignment="1">
      <alignment wrapText="1"/>
    </xf>
    <xf numFmtId="0" fontId="0" fillId="0" borderId="0" xfId="0" applyFont="1" applyAlignment="1">
      <alignment wrapText="1"/>
    </xf>
    <xf numFmtId="0" fontId="0" fillId="0" borderId="0" xfId="0" applyAlignment="1">
      <alignment wrapText="1"/>
    </xf>
    <xf numFmtId="0" fontId="6" fillId="0" borderId="2" xfId="0" applyFont="1"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6" fillId="0" borderId="2" xfId="0" applyFont="1" applyBorder="1" applyAlignment="1"/>
    <xf numFmtId="164" fontId="3" fillId="0" borderId="2" xfId="0" applyNumberFormat="1" applyFont="1" applyBorder="1" applyAlignment="1">
      <alignment horizontal="center"/>
    </xf>
    <xf numFmtId="0" fontId="3" fillId="0" borderId="2" xfId="0" applyNumberFormat="1" applyFont="1" applyBorder="1" applyAlignment="1">
      <alignment horizontal="center"/>
    </xf>
    <xf numFmtId="0" fontId="0" fillId="0" borderId="5" xfId="0" applyNumberFormat="1" applyBorder="1" applyAlignment="1"/>
    <xf numFmtId="0" fontId="12" fillId="0" borderId="2" xfId="0" applyFont="1" applyBorder="1" applyAlignment="1"/>
    <xf numFmtId="0" fontId="4" fillId="0" borderId="4" xfId="0" applyFont="1" applyBorder="1" applyAlignment="1"/>
    <xf numFmtId="0" fontId="6" fillId="0" borderId="2" xfId="0" applyFont="1" applyBorder="1" applyAlignment="1">
      <alignment horizontal="center"/>
    </xf>
    <xf numFmtId="0" fontId="9" fillId="0" borderId="2" xfId="0" applyFont="1" applyFill="1" applyBorder="1" applyAlignment="1">
      <alignment horizontal="left"/>
    </xf>
    <xf numFmtId="0" fontId="4" fillId="0" borderId="5" xfId="0" applyFont="1" applyBorder="1" applyAlignment="1">
      <alignment horizontal="left"/>
    </xf>
    <xf numFmtId="0" fontId="3" fillId="0" borderId="2" xfId="0" applyFont="1" applyFill="1" applyBorder="1" applyAlignment="1">
      <alignment horizontal="left"/>
    </xf>
  </cellXfs>
  <cellStyles count="3">
    <cellStyle name="Гиперссылка" xfId="2" builtinId="8"/>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kl2006@mail.ru" TargetMode="External"/><Relationship Id="rId1" Type="http://schemas.openxmlformats.org/officeDocument/2006/relationships/hyperlink" Target="mailto:uklr2006@mail.r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tabSelected="1" workbookViewId="0">
      <selection activeCell="E11" sqref="E11"/>
    </sheetView>
  </sheetViews>
  <sheetFormatPr defaultRowHeight="15" x14ac:dyDescent="0.25"/>
  <cols>
    <col min="1" max="1" width="3" customWidth="1"/>
    <col min="2" max="2" width="36" bestFit="1" customWidth="1"/>
    <col min="3" max="3" width="22.42578125" customWidth="1"/>
    <col min="4" max="4" width="26.85546875" customWidth="1"/>
    <col min="5" max="5" width="31.85546875" customWidth="1"/>
  </cols>
  <sheetData>
    <row r="1" spans="1:4" x14ac:dyDescent="0.25">
      <c r="A1" s="2" t="s">
        <v>135</v>
      </c>
      <c r="C1" s="1"/>
    </row>
    <row r="2" spans="1:4" ht="15" customHeight="1" x14ac:dyDescent="0.25">
      <c r="A2" s="2" t="s">
        <v>44</v>
      </c>
      <c r="C2" s="4"/>
    </row>
    <row r="3" spans="1:4" ht="15.75" x14ac:dyDescent="0.25">
      <c r="B3" s="24" t="s">
        <v>106</v>
      </c>
      <c r="C3" s="24" t="s">
        <v>107</v>
      </c>
    </row>
    <row r="4" spans="1:4" ht="14.25" customHeight="1" x14ac:dyDescent="0.25">
      <c r="A4" s="22" t="s">
        <v>142</v>
      </c>
      <c r="C4" s="4"/>
    </row>
    <row r="5" spans="1:4" ht="15" customHeight="1" x14ac:dyDescent="0.25">
      <c r="A5" s="4" t="s">
        <v>7</v>
      </c>
      <c r="C5" s="4"/>
    </row>
    <row r="6" spans="1:4" s="23" customFormat="1" ht="12.75" customHeight="1" x14ac:dyDescent="0.25">
      <c r="A6" s="4" t="s">
        <v>84</v>
      </c>
      <c r="C6" s="21"/>
    </row>
    <row r="7" spans="1:4" s="23" customFormat="1" ht="12.75" customHeight="1" x14ac:dyDescent="0.25">
      <c r="A7" s="5"/>
      <c r="B7"/>
      <c r="C7"/>
      <c r="D7"/>
    </row>
    <row r="8" spans="1:4" s="3" customFormat="1" ht="15" customHeight="1" x14ac:dyDescent="0.25">
      <c r="A8" s="13" t="s">
        <v>0</v>
      </c>
      <c r="B8" s="14" t="s">
        <v>8</v>
      </c>
      <c r="C8" s="27" t="s">
        <v>85</v>
      </c>
      <c r="D8" s="10"/>
    </row>
    <row r="9" spans="1:4" s="3" customFormat="1" ht="12" customHeight="1" x14ac:dyDescent="0.25">
      <c r="A9" s="13" t="s">
        <v>1</v>
      </c>
      <c r="B9" s="14" t="s">
        <v>9</v>
      </c>
      <c r="C9" s="124" t="s">
        <v>10</v>
      </c>
      <c r="D9" s="125"/>
    </row>
    <row r="10" spans="1:4" s="3" customFormat="1" ht="24" customHeight="1" x14ac:dyDescent="0.25">
      <c r="A10" s="13" t="s">
        <v>2</v>
      </c>
      <c r="B10" s="15" t="s">
        <v>11</v>
      </c>
      <c r="C10" s="126" t="s">
        <v>86</v>
      </c>
      <c r="D10" s="127"/>
    </row>
    <row r="11" spans="1:4" s="3" customFormat="1" ht="15" customHeight="1" x14ac:dyDescent="0.25">
      <c r="A11" s="13" t="s">
        <v>3</v>
      </c>
      <c r="B11" s="14" t="s">
        <v>12</v>
      </c>
      <c r="C11" s="124" t="s">
        <v>13</v>
      </c>
      <c r="D11" s="125"/>
    </row>
    <row r="12" spans="1:4" s="3" customFormat="1" ht="18.75" customHeight="1" x14ac:dyDescent="0.25">
      <c r="A12" s="128">
        <v>5</v>
      </c>
      <c r="B12" s="128" t="s">
        <v>87</v>
      </c>
      <c r="C12" s="54" t="s">
        <v>88</v>
      </c>
      <c r="D12" s="55" t="s">
        <v>89</v>
      </c>
    </row>
    <row r="13" spans="1:4" s="3" customFormat="1" ht="14.25" customHeight="1" x14ac:dyDescent="0.25">
      <c r="A13" s="128"/>
      <c r="B13" s="128"/>
      <c r="C13" s="54" t="s">
        <v>90</v>
      </c>
      <c r="D13" s="55" t="s">
        <v>91</v>
      </c>
    </row>
    <row r="14" spans="1:4" s="3" customFormat="1" x14ac:dyDescent="0.25">
      <c r="A14" s="128"/>
      <c r="B14" s="128"/>
      <c r="C14" s="54" t="s">
        <v>92</v>
      </c>
      <c r="D14" s="55" t="s">
        <v>93</v>
      </c>
    </row>
    <row r="15" spans="1:4" s="3" customFormat="1" ht="16.5" customHeight="1" x14ac:dyDescent="0.25">
      <c r="A15" s="128"/>
      <c r="B15" s="128"/>
      <c r="C15" s="54" t="s">
        <v>94</v>
      </c>
      <c r="D15" s="55" t="s">
        <v>95</v>
      </c>
    </row>
    <row r="16" spans="1:4" s="3" customFormat="1" ht="16.5" customHeight="1" x14ac:dyDescent="0.25">
      <c r="A16" s="128"/>
      <c r="B16" s="128"/>
      <c r="C16" s="54" t="s">
        <v>96</v>
      </c>
      <c r="D16" s="55" t="s">
        <v>97</v>
      </c>
    </row>
    <row r="17" spans="1:4" s="5" customFormat="1" ht="15.75" customHeight="1" x14ac:dyDescent="0.25">
      <c r="A17" s="128"/>
      <c r="B17" s="128"/>
      <c r="C17" s="54" t="s">
        <v>98</v>
      </c>
      <c r="D17" s="55" t="s">
        <v>99</v>
      </c>
    </row>
    <row r="18" spans="1:4" s="5" customFormat="1" ht="15.75" customHeight="1" x14ac:dyDescent="0.25">
      <c r="A18" s="128"/>
      <c r="B18" s="128"/>
      <c r="C18" s="56" t="s">
        <v>100</v>
      </c>
      <c r="D18" s="55" t="s">
        <v>101</v>
      </c>
    </row>
    <row r="19" spans="1:4" ht="21.75" customHeight="1" x14ac:dyDescent="0.25">
      <c r="A19" s="13" t="s">
        <v>4</v>
      </c>
      <c r="B19" s="14" t="s">
        <v>14</v>
      </c>
      <c r="C19" s="129" t="s">
        <v>81</v>
      </c>
      <c r="D19" s="130"/>
    </row>
    <row r="20" spans="1:4" s="5" customFormat="1" ht="20.25" customHeight="1" x14ac:dyDescent="0.25">
      <c r="A20" s="13" t="s">
        <v>5</v>
      </c>
      <c r="B20" s="14" t="s">
        <v>15</v>
      </c>
      <c r="C20" s="131" t="s">
        <v>47</v>
      </c>
      <c r="D20" s="132"/>
    </row>
    <row r="21" spans="1:4" s="5" customFormat="1" ht="15" customHeight="1" x14ac:dyDescent="0.25">
      <c r="A21" s="13" t="s">
        <v>6</v>
      </c>
      <c r="B21" s="14" t="s">
        <v>16</v>
      </c>
      <c r="C21" s="126" t="s">
        <v>17</v>
      </c>
      <c r="D21" s="133"/>
    </row>
    <row r="22" spans="1:4" ht="13.5" customHeight="1" x14ac:dyDescent="0.25">
      <c r="A22" s="25"/>
      <c r="B22" s="26"/>
      <c r="C22" s="25"/>
      <c r="D22" s="25"/>
    </row>
    <row r="23" spans="1:4" x14ac:dyDescent="0.25">
      <c r="A23" s="8" t="s">
        <v>18</v>
      </c>
      <c r="B23" s="17"/>
      <c r="C23" s="17"/>
      <c r="D23" s="17"/>
    </row>
    <row r="24" spans="1:4" ht="12.75" customHeight="1" x14ac:dyDescent="0.25">
      <c r="A24" s="16"/>
      <c r="B24" s="17"/>
      <c r="C24" s="17"/>
      <c r="D24" s="17"/>
    </row>
    <row r="25" spans="1:4" x14ac:dyDescent="0.25">
      <c r="A25" s="6"/>
      <c r="B25" s="18" t="s">
        <v>19</v>
      </c>
      <c r="C25" s="7" t="s">
        <v>20</v>
      </c>
      <c r="D25" s="9" t="s">
        <v>21</v>
      </c>
    </row>
    <row r="26" spans="1:4" ht="30.75" customHeight="1" x14ac:dyDescent="0.25">
      <c r="A26" s="134" t="s">
        <v>24</v>
      </c>
      <c r="B26" s="135"/>
      <c r="C26" s="135"/>
      <c r="D26" s="136"/>
    </row>
    <row r="27" spans="1:4" ht="12" customHeight="1" x14ac:dyDescent="0.25">
      <c r="A27" s="51"/>
      <c r="B27" s="52"/>
      <c r="C27" s="52"/>
      <c r="D27" s="53"/>
    </row>
    <row r="28" spans="1:4" ht="13.5" customHeight="1" x14ac:dyDescent="0.25">
      <c r="A28" s="7">
        <v>1</v>
      </c>
      <c r="B28" s="6" t="s">
        <v>104</v>
      </c>
      <c r="C28" s="6" t="s">
        <v>22</v>
      </c>
      <c r="D28" s="6" t="s">
        <v>23</v>
      </c>
    </row>
    <row r="29" spans="1:4" x14ac:dyDescent="0.25">
      <c r="A29" s="20" t="s">
        <v>25</v>
      </c>
      <c r="B29" s="19"/>
      <c r="C29" s="19"/>
      <c r="D29" s="19"/>
    </row>
    <row r="30" spans="1:4" x14ac:dyDescent="0.25">
      <c r="A30" s="7">
        <v>1</v>
      </c>
      <c r="B30" s="6" t="s">
        <v>112</v>
      </c>
      <c r="C30" s="6" t="s">
        <v>22</v>
      </c>
      <c r="D30" s="6" t="s">
        <v>105</v>
      </c>
    </row>
    <row r="31" spans="1:4" x14ac:dyDescent="0.25">
      <c r="A31" s="20" t="s">
        <v>37</v>
      </c>
      <c r="B31" s="19"/>
      <c r="C31" s="19"/>
      <c r="D31" s="19"/>
    </row>
    <row r="32" spans="1:4" x14ac:dyDescent="0.25">
      <c r="A32" s="20" t="s">
        <v>38</v>
      </c>
      <c r="B32" s="19"/>
      <c r="C32" s="19"/>
      <c r="D32" s="19"/>
    </row>
    <row r="33" spans="1:4" x14ac:dyDescent="0.25">
      <c r="A33" s="7">
        <v>1</v>
      </c>
      <c r="B33" s="6" t="s">
        <v>119</v>
      </c>
      <c r="C33" s="6" t="s">
        <v>111</v>
      </c>
      <c r="D33" s="6" t="s">
        <v>26</v>
      </c>
    </row>
    <row r="34" spans="1:4" x14ac:dyDescent="0.25">
      <c r="A34" s="20" t="s">
        <v>27</v>
      </c>
      <c r="B34" s="19"/>
      <c r="C34" s="19"/>
      <c r="D34" s="19"/>
    </row>
    <row r="35" spans="1:4" x14ac:dyDescent="0.25">
      <c r="A35" s="7">
        <v>1</v>
      </c>
      <c r="B35" s="6" t="s">
        <v>28</v>
      </c>
      <c r="C35" s="6" t="s">
        <v>22</v>
      </c>
      <c r="D35" s="6" t="s">
        <v>23</v>
      </c>
    </row>
    <row r="36" spans="1:4" ht="15" customHeight="1" x14ac:dyDescent="0.25">
      <c r="A36" s="28"/>
      <c r="B36" s="12"/>
      <c r="C36" s="12"/>
      <c r="D36" s="12"/>
    </row>
    <row r="37" spans="1:4" x14ac:dyDescent="0.25">
      <c r="A37" s="4" t="s">
        <v>43</v>
      </c>
      <c r="B37" s="19"/>
      <c r="C37" s="19"/>
      <c r="D37" s="19"/>
    </row>
    <row r="38" spans="1:4" x14ac:dyDescent="0.25">
      <c r="A38" s="7">
        <v>1</v>
      </c>
      <c r="B38" s="6" t="s">
        <v>29</v>
      </c>
      <c r="C38" s="122">
        <v>1964</v>
      </c>
      <c r="D38" s="123"/>
    </row>
    <row r="39" spans="1:4" ht="15" customHeight="1" x14ac:dyDescent="0.25">
      <c r="A39" s="7">
        <v>2</v>
      </c>
      <c r="B39" s="6" t="s">
        <v>31</v>
      </c>
      <c r="C39" s="122">
        <v>5</v>
      </c>
      <c r="D39" s="123"/>
    </row>
    <row r="40" spans="1:4" x14ac:dyDescent="0.25">
      <c r="A40" s="7">
        <v>3</v>
      </c>
      <c r="B40" s="6" t="s">
        <v>32</v>
      </c>
      <c r="C40" s="122">
        <v>1</v>
      </c>
      <c r="D40" s="123"/>
    </row>
    <row r="41" spans="1:4" x14ac:dyDescent="0.25">
      <c r="A41" s="7">
        <v>4</v>
      </c>
      <c r="B41" s="6" t="s">
        <v>30</v>
      </c>
      <c r="C41" s="122" t="s">
        <v>71</v>
      </c>
      <c r="D41" s="123"/>
    </row>
    <row r="42" spans="1:4" ht="15" customHeight="1" x14ac:dyDescent="0.25">
      <c r="A42" s="7">
        <v>5</v>
      </c>
      <c r="B42" s="6" t="s">
        <v>33</v>
      </c>
      <c r="C42" s="122" t="s">
        <v>71</v>
      </c>
      <c r="D42" s="123"/>
    </row>
    <row r="43" spans="1:4" x14ac:dyDescent="0.25">
      <c r="A43" s="7">
        <v>6</v>
      </c>
      <c r="B43" s="6" t="s">
        <v>34</v>
      </c>
      <c r="C43" s="122" t="s">
        <v>108</v>
      </c>
      <c r="D43" s="123"/>
    </row>
    <row r="44" spans="1:4" x14ac:dyDescent="0.25">
      <c r="A44" s="7">
        <v>7</v>
      </c>
      <c r="B44" s="6" t="s">
        <v>35</v>
      </c>
      <c r="C44" s="122" t="s">
        <v>71</v>
      </c>
      <c r="D44" s="123"/>
    </row>
    <row r="45" spans="1:4" x14ac:dyDescent="0.25">
      <c r="A45" s="7">
        <v>8</v>
      </c>
      <c r="B45" s="6" t="s">
        <v>36</v>
      </c>
      <c r="C45" s="122" t="s">
        <v>120</v>
      </c>
      <c r="D45" s="123"/>
    </row>
    <row r="46" spans="1:4" x14ac:dyDescent="0.25">
      <c r="A46" s="7">
        <v>9</v>
      </c>
      <c r="B46" s="6" t="s">
        <v>113</v>
      </c>
      <c r="C46" s="122">
        <v>49</v>
      </c>
      <c r="D46" s="127"/>
    </row>
    <row r="47" spans="1:4" x14ac:dyDescent="0.25">
      <c r="A47" s="7">
        <v>10</v>
      </c>
      <c r="B47" s="6" t="s">
        <v>64</v>
      </c>
      <c r="C47" s="137" t="s">
        <v>109</v>
      </c>
      <c r="D47" s="123"/>
    </row>
    <row r="48" spans="1:4" x14ac:dyDescent="0.25">
      <c r="A48" s="4"/>
    </row>
    <row r="49" spans="1:4" x14ac:dyDescent="0.25">
      <c r="A49" s="4"/>
    </row>
    <row r="51" spans="1:4" x14ac:dyDescent="0.25">
      <c r="A51" s="57"/>
      <c r="B51" s="57"/>
      <c r="C51" s="58"/>
      <c r="D51" s="59"/>
    </row>
    <row r="52" spans="1:4" x14ac:dyDescent="0.25">
      <c r="A52" s="57"/>
      <c r="B52" s="57"/>
      <c r="C52" s="58"/>
      <c r="D52" s="59"/>
    </row>
    <row r="53" spans="1:4" x14ac:dyDescent="0.25">
      <c r="A53" s="57"/>
      <c r="B53" s="57"/>
      <c r="C53" s="58"/>
      <c r="D53" s="59"/>
    </row>
    <row r="54" spans="1:4" x14ac:dyDescent="0.25">
      <c r="A54" s="57"/>
      <c r="B54" s="57"/>
      <c r="C54" s="58"/>
      <c r="D54" s="59"/>
    </row>
    <row r="55" spans="1:4" x14ac:dyDescent="0.25">
      <c r="A55" s="57"/>
      <c r="B55" s="57"/>
      <c r="C55" s="60"/>
      <c r="D55" s="59"/>
    </row>
    <row r="56" spans="1:4" x14ac:dyDescent="0.25">
      <c r="A56" s="57"/>
      <c r="B56" s="57"/>
      <c r="C56" s="61"/>
      <c r="D56" s="59"/>
    </row>
  </sheetData>
  <mergeCells count="19">
    <mergeCell ref="C44:D44"/>
    <mergeCell ref="C45:D45"/>
    <mergeCell ref="C47:D47"/>
    <mergeCell ref="C39:D39"/>
    <mergeCell ref="C40:D40"/>
    <mergeCell ref="C41:D41"/>
    <mergeCell ref="C42:D42"/>
    <mergeCell ref="C43:D43"/>
    <mergeCell ref="C46:D46"/>
    <mergeCell ref="C38:D38"/>
    <mergeCell ref="C9:D9"/>
    <mergeCell ref="C10:D10"/>
    <mergeCell ref="C11:D11"/>
    <mergeCell ref="A12:A18"/>
    <mergeCell ref="B12:B18"/>
    <mergeCell ref="C19:D19"/>
    <mergeCell ref="C20:D20"/>
    <mergeCell ref="C21:D21"/>
    <mergeCell ref="A26:D26"/>
  </mergeCells>
  <hyperlinks>
    <hyperlink ref="C19" r:id="rId1"/>
    <hyperlink ref="C20" r:id="rId2" display="ukl2006@mail.ru"/>
  </hyperlinks>
  <pageMargins left="0.74" right="0" top="0.74803149606299213" bottom="0.75" header="0.31496062992125984" footer="0.31496062992125984"/>
  <pageSetup paperSize="9" orientation="portrait" verticalDpi="0"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7"/>
  <sheetViews>
    <sheetView topLeftCell="A16" workbookViewId="0">
      <selection activeCell="H71" sqref="H71"/>
    </sheetView>
  </sheetViews>
  <sheetFormatPr defaultRowHeight="15" x14ac:dyDescent="0.25"/>
  <cols>
    <col min="1" max="1" width="15.85546875" customWidth="1"/>
    <col min="2" max="2" width="13.42578125" style="30" customWidth="1"/>
    <col min="3" max="3" width="8.5703125" style="43" customWidth="1"/>
    <col min="4" max="4" width="8.28515625" customWidth="1"/>
    <col min="5" max="5" width="9" customWidth="1"/>
    <col min="6" max="6" width="8.42578125" customWidth="1"/>
    <col min="7" max="7" width="9.5703125" customWidth="1"/>
    <col min="8" max="8" width="12.28515625" customWidth="1"/>
    <col min="11" max="11" width="14.28515625" customWidth="1"/>
  </cols>
  <sheetData>
    <row r="1" spans="1:26" x14ac:dyDescent="0.25">
      <c r="A1" s="4" t="s">
        <v>114</v>
      </c>
      <c r="B1"/>
      <c r="C1" s="34"/>
      <c r="D1" s="34"/>
      <c r="G1" s="34"/>
      <c r="H1" s="19"/>
      <c r="I1" s="59"/>
      <c r="J1" s="59"/>
      <c r="K1" s="59"/>
      <c r="L1" s="59"/>
      <c r="M1" s="59"/>
      <c r="N1" s="59"/>
      <c r="O1" s="59"/>
      <c r="P1" s="59"/>
      <c r="Q1" s="59"/>
      <c r="R1" s="59"/>
      <c r="S1" s="59"/>
      <c r="T1" s="59"/>
      <c r="U1" s="59"/>
      <c r="V1" s="59"/>
      <c r="W1" s="59"/>
      <c r="X1" s="59"/>
      <c r="Y1" s="59"/>
      <c r="Z1" s="59"/>
    </row>
    <row r="2" spans="1:26" x14ac:dyDescent="0.25">
      <c r="A2" s="4" t="s">
        <v>136</v>
      </c>
      <c r="B2"/>
      <c r="C2" s="34"/>
      <c r="D2" s="34"/>
      <c r="G2" s="34"/>
      <c r="H2" s="19"/>
      <c r="I2" s="59"/>
      <c r="J2" s="59"/>
      <c r="K2" s="59"/>
      <c r="L2" s="59"/>
      <c r="M2" s="59"/>
      <c r="N2" s="59"/>
      <c r="O2" s="59"/>
      <c r="P2" s="59"/>
      <c r="Q2" s="59"/>
      <c r="R2" s="59"/>
      <c r="S2" s="59"/>
      <c r="T2" s="59"/>
      <c r="U2" s="59"/>
      <c r="V2" s="59"/>
      <c r="W2" s="59"/>
      <c r="X2" s="59"/>
      <c r="Y2" s="59"/>
      <c r="Z2" s="59"/>
    </row>
    <row r="3" spans="1:26" s="93" customFormat="1" ht="23.25" customHeight="1" x14ac:dyDescent="0.25">
      <c r="A3" s="138" t="s">
        <v>137</v>
      </c>
      <c r="B3" s="138"/>
      <c r="C3" s="86"/>
      <c r="D3" s="87">
        <v>-49.89</v>
      </c>
      <c r="E3" s="88"/>
      <c r="F3" s="89"/>
      <c r="G3" s="89"/>
      <c r="H3" s="90"/>
      <c r="I3" s="91"/>
      <c r="J3" s="92"/>
      <c r="K3" s="92"/>
      <c r="L3" s="92"/>
      <c r="M3" s="92"/>
      <c r="N3" s="92"/>
      <c r="O3" s="92"/>
      <c r="P3" s="92"/>
      <c r="Q3" s="92"/>
      <c r="R3" s="92"/>
      <c r="S3" s="92"/>
      <c r="T3" s="92"/>
      <c r="U3" s="92"/>
      <c r="V3" s="92"/>
      <c r="W3" s="92"/>
      <c r="X3" s="92"/>
      <c r="Y3" s="92"/>
      <c r="Z3" s="92"/>
    </row>
    <row r="4" spans="1:26" s="93" customFormat="1" ht="15" customHeight="1" x14ac:dyDescent="0.25">
      <c r="A4" s="138" t="s">
        <v>115</v>
      </c>
      <c r="B4" s="139"/>
      <c r="C4" s="86"/>
      <c r="D4" s="87">
        <v>2.65</v>
      </c>
      <c r="E4" s="88"/>
      <c r="F4" s="89"/>
      <c r="G4" s="89"/>
      <c r="H4" s="94"/>
      <c r="I4" s="91"/>
      <c r="J4" s="92"/>
      <c r="K4" s="92"/>
      <c r="L4" s="92"/>
      <c r="M4" s="92"/>
      <c r="N4" s="92"/>
      <c r="O4" s="92"/>
      <c r="P4" s="92"/>
      <c r="Q4" s="92"/>
      <c r="R4" s="92"/>
      <c r="S4" s="92"/>
      <c r="T4" s="92"/>
      <c r="U4" s="92"/>
      <c r="V4" s="92"/>
      <c r="W4" s="92"/>
      <c r="X4" s="92"/>
      <c r="Y4" s="92"/>
      <c r="Z4" s="92"/>
    </row>
    <row r="5" spans="1:26" s="93" customFormat="1" ht="17.25" customHeight="1" x14ac:dyDescent="0.25">
      <c r="A5" s="138" t="s">
        <v>116</v>
      </c>
      <c r="B5" s="139"/>
      <c r="C5" s="86"/>
      <c r="D5" s="87">
        <v>-52.54</v>
      </c>
      <c r="E5" s="88"/>
      <c r="F5" s="89"/>
      <c r="G5" s="89"/>
      <c r="H5" s="90"/>
      <c r="I5" s="91"/>
      <c r="J5" s="92"/>
      <c r="K5" s="92"/>
      <c r="L5" s="92"/>
      <c r="M5" s="92"/>
      <c r="N5" s="92"/>
      <c r="O5" s="92"/>
      <c r="P5" s="92"/>
      <c r="Q5" s="92"/>
      <c r="R5" s="92"/>
      <c r="S5" s="92"/>
      <c r="T5" s="92"/>
      <c r="U5" s="92"/>
      <c r="V5" s="92"/>
      <c r="W5" s="92"/>
      <c r="X5" s="92"/>
      <c r="Y5" s="92"/>
      <c r="Z5" s="92"/>
    </row>
    <row r="6" spans="1:26" x14ac:dyDescent="0.25">
      <c r="A6" s="140" t="s">
        <v>138</v>
      </c>
      <c r="B6" s="141"/>
      <c r="C6" s="141"/>
      <c r="D6" s="141"/>
      <c r="E6" s="141"/>
      <c r="F6" s="141"/>
      <c r="G6" s="141"/>
      <c r="H6" s="142"/>
      <c r="I6" s="85"/>
      <c r="J6" s="59"/>
      <c r="K6" s="59"/>
      <c r="L6" s="59"/>
      <c r="M6" s="59"/>
      <c r="N6" s="59"/>
      <c r="O6" s="59"/>
      <c r="P6" s="59"/>
      <c r="Q6" s="59"/>
      <c r="R6" s="59"/>
      <c r="S6" s="59"/>
      <c r="T6" s="59"/>
      <c r="U6" s="59"/>
      <c r="V6" s="59"/>
      <c r="W6" s="59"/>
      <c r="X6" s="59"/>
      <c r="Y6" s="59"/>
      <c r="Z6" s="59"/>
    </row>
    <row r="7" spans="1:26" ht="56.25" customHeight="1" x14ac:dyDescent="0.25">
      <c r="A7" s="145" t="s">
        <v>52</v>
      </c>
      <c r="B7" s="146"/>
      <c r="C7" s="39" t="s">
        <v>53</v>
      </c>
      <c r="D7" s="29" t="s">
        <v>54</v>
      </c>
      <c r="E7" s="29" t="s">
        <v>55</v>
      </c>
      <c r="F7" s="29" t="s">
        <v>56</v>
      </c>
      <c r="G7" s="35" t="s">
        <v>57</v>
      </c>
      <c r="H7" s="29" t="s">
        <v>58</v>
      </c>
      <c r="J7" s="67"/>
    </row>
    <row r="8" spans="1:26" ht="17.25" customHeight="1" x14ac:dyDescent="0.25">
      <c r="A8" s="145" t="s">
        <v>59</v>
      </c>
      <c r="B8" s="147"/>
      <c r="C8" s="40">
        <v>15.83</v>
      </c>
      <c r="D8" s="66">
        <v>-37.24</v>
      </c>
      <c r="E8" s="63">
        <f>E12+E15+E18+E21</f>
        <v>227.72</v>
      </c>
      <c r="F8" s="63">
        <f>F12+F15+F18+F21</f>
        <v>219.82</v>
      </c>
      <c r="G8" s="66">
        <f>F8</f>
        <v>219.82</v>
      </c>
      <c r="H8" s="63">
        <f>F8-E8+D8</f>
        <v>-45.140000000000008</v>
      </c>
      <c r="J8" s="67"/>
      <c r="K8" s="67"/>
    </row>
    <row r="9" spans="1:26" x14ac:dyDescent="0.25">
      <c r="A9" s="36" t="s">
        <v>60</v>
      </c>
      <c r="B9" s="37"/>
      <c r="C9" s="41">
        <f>C8-C10</f>
        <v>14.247</v>
      </c>
      <c r="D9" s="46">
        <v>-24.54</v>
      </c>
      <c r="E9" s="63">
        <f>E8-E10</f>
        <v>204.94800000000001</v>
      </c>
      <c r="F9" s="63">
        <f>F8-F10</f>
        <v>197.83799999999999</v>
      </c>
      <c r="G9" s="46">
        <f>G8-G10</f>
        <v>197.83799999999999</v>
      </c>
      <c r="H9" s="46">
        <f t="shared" ref="H9:H10" si="0">F9-E9+D9</f>
        <v>-31.650000000000013</v>
      </c>
      <c r="J9" s="67"/>
      <c r="K9" s="67"/>
    </row>
    <row r="10" spans="1:26" x14ac:dyDescent="0.25">
      <c r="A10" s="148" t="s">
        <v>61</v>
      </c>
      <c r="B10" s="149"/>
      <c r="C10" s="41">
        <f>C8*10%</f>
        <v>1.5830000000000002</v>
      </c>
      <c r="D10" s="46">
        <f>D8*10%</f>
        <v>-3.7240000000000002</v>
      </c>
      <c r="E10" s="46">
        <f>E8*10%</f>
        <v>22.772000000000002</v>
      </c>
      <c r="F10" s="46">
        <f>F8*10%</f>
        <v>21.981999999999999</v>
      </c>
      <c r="G10" s="46">
        <f>G8*10%</f>
        <v>21.981999999999999</v>
      </c>
      <c r="H10" s="46">
        <f t="shared" si="0"/>
        <v>-4.5140000000000029</v>
      </c>
      <c r="J10" s="67"/>
      <c r="K10" s="67"/>
    </row>
    <row r="11" spans="1:26" ht="12.75" customHeight="1" x14ac:dyDescent="0.25">
      <c r="A11" s="150" t="s">
        <v>62</v>
      </c>
      <c r="B11" s="151"/>
      <c r="C11" s="151"/>
      <c r="D11" s="151"/>
      <c r="E11" s="151"/>
      <c r="F11" s="151"/>
      <c r="G11" s="151"/>
      <c r="H11" s="147"/>
    </row>
    <row r="12" spans="1:26" x14ac:dyDescent="0.25">
      <c r="A12" s="152" t="s">
        <v>45</v>
      </c>
      <c r="B12" s="153"/>
      <c r="C12" s="40">
        <v>5.65</v>
      </c>
      <c r="D12" s="64">
        <v>-14.11</v>
      </c>
      <c r="E12" s="64">
        <v>81.430000000000007</v>
      </c>
      <c r="F12" s="64">
        <v>78.81</v>
      </c>
      <c r="G12" s="64">
        <f>F12</f>
        <v>78.81</v>
      </c>
      <c r="H12" s="46">
        <f>F12-E12+D12</f>
        <v>-16.730000000000004</v>
      </c>
      <c r="J12" s="67"/>
    </row>
    <row r="13" spans="1:26" x14ac:dyDescent="0.25">
      <c r="A13" s="36" t="s">
        <v>60</v>
      </c>
      <c r="B13" s="37"/>
      <c r="C13" s="41">
        <f>C12-C14</f>
        <v>5.085</v>
      </c>
      <c r="D13" s="46">
        <f>D12-D14</f>
        <v>-12.699</v>
      </c>
      <c r="E13" s="46">
        <f>E12-E14</f>
        <v>73.287000000000006</v>
      </c>
      <c r="F13" s="46">
        <f>F12-F14</f>
        <v>70.929000000000002</v>
      </c>
      <c r="G13" s="46">
        <f>G12-G14</f>
        <v>70.929000000000002</v>
      </c>
      <c r="H13" s="46">
        <f t="shared" ref="H13:H23" si="1">F13-E13+D13</f>
        <v>-15.057000000000004</v>
      </c>
      <c r="J13" s="67"/>
    </row>
    <row r="14" spans="1:26" x14ac:dyDescent="0.25">
      <c r="A14" s="148" t="s">
        <v>61</v>
      </c>
      <c r="B14" s="149"/>
      <c r="C14" s="41">
        <f>C12*10%</f>
        <v>0.56500000000000006</v>
      </c>
      <c r="D14" s="46">
        <f>D12*10%</f>
        <v>-1.411</v>
      </c>
      <c r="E14" s="46">
        <f>E12*10%</f>
        <v>8.1430000000000007</v>
      </c>
      <c r="F14" s="46">
        <f>F12*10%</f>
        <v>7.8810000000000002</v>
      </c>
      <c r="G14" s="46">
        <f>G12*10%</f>
        <v>7.8810000000000002</v>
      </c>
      <c r="H14" s="46">
        <f t="shared" si="1"/>
        <v>-1.6730000000000005</v>
      </c>
      <c r="J14" s="67"/>
    </row>
    <row r="15" spans="1:26" ht="23.25" customHeight="1" x14ac:dyDescent="0.25">
      <c r="A15" s="152" t="s">
        <v>39</v>
      </c>
      <c r="B15" s="153"/>
      <c r="C15" s="40">
        <v>3.45</v>
      </c>
      <c r="D15" s="64">
        <v>-8.5</v>
      </c>
      <c r="E15" s="64">
        <v>49.73</v>
      </c>
      <c r="F15" s="64">
        <v>48.12</v>
      </c>
      <c r="G15" s="64">
        <f>F15</f>
        <v>48.12</v>
      </c>
      <c r="H15" s="46">
        <f>F15-E15+D15</f>
        <v>-10.11</v>
      </c>
      <c r="J15" s="67"/>
    </row>
    <row r="16" spans="1:26" x14ac:dyDescent="0.25">
      <c r="A16" s="36" t="s">
        <v>60</v>
      </c>
      <c r="B16" s="37"/>
      <c r="C16" s="41">
        <f>C15-C17</f>
        <v>3.105</v>
      </c>
      <c r="D16" s="46">
        <f>D15-D17</f>
        <v>-7.65</v>
      </c>
      <c r="E16" s="46">
        <f>E15-E17</f>
        <v>44.756999999999998</v>
      </c>
      <c r="F16" s="46">
        <f>F15-F17</f>
        <v>43.308</v>
      </c>
      <c r="G16" s="46">
        <f>G15-G17</f>
        <v>43.308</v>
      </c>
      <c r="H16" s="46">
        <f t="shared" si="1"/>
        <v>-9.0989999999999984</v>
      </c>
    </row>
    <row r="17" spans="1:11" ht="15" customHeight="1" x14ac:dyDescent="0.25">
      <c r="A17" s="148" t="s">
        <v>61</v>
      </c>
      <c r="B17" s="149"/>
      <c r="C17" s="41">
        <f>C15*10%</f>
        <v>0.34500000000000003</v>
      </c>
      <c r="D17" s="46">
        <f>D15*10%</f>
        <v>-0.85000000000000009</v>
      </c>
      <c r="E17" s="46">
        <f>E15*10%</f>
        <v>4.9729999999999999</v>
      </c>
      <c r="F17" s="46">
        <f>F15*10%</f>
        <v>4.8120000000000003</v>
      </c>
      <c r="G17" s="46">
        <f>G15*10%</f>
        <v>4.8120000000000003</v>
      </c>
      <c r="H17" s="46">
        <f t="shared" si="1"/>
        <v>-1.0109999999999997</v>
      </c>
    </row>
    <row r="18" spans="1:11" ht="15.75" customHeight="1" x14ac:dyDescent="0.25">
      <c r="A18" s="152" t="s">
        <v>46</v>
      </c>
      <c r="B18" s="153"/>
      <c r="C18" s="39">
        <v>2.37</v>
      </c>
      <c r="D18" s="64">
        <v>-5.71</v>
      </c>
      <c r="E18" s="64">
        <v>34.159999999999997</v>
      </c>
      <c r="F18" s="64">
        <v>33.06</v>
      </c>
      <c r="G18" s="64">
        <f>F18</f>
        <v>33.06</v>
      </c>
      <c r="H18" s="46">
        <f t="shared" si="1"/>
        <v>-6.8099999999999943</v>
      </c>
    </row>
    <row r="19" spans="1:11" ht="15" customHeight="1" x14ac:dyDescent="0.25">
      <c r="A19" s="36" t="s">
        <v>60</v>
      </c>
      <c r="B19" s="37"/>
      <c r="C19" s="41">
        <f>C18-C20</f>
        <v>2.133</v>
      </c>
      <c r="D19" s="46">
        <f>D18-D20</f>
        <v>-5.1390000000000002</v>
      </c>
      <c r="E19" s="46">
        <f>E18-E20</f>
        <v>30.743999999999996</v>
      </c>
      <c r="F19" s="46">
        <f>F18-F20</f>
        <v>29.754000000000001</v>
      </c>
      <c r="G19" s="46">
        <f>G18-G20</f>
        <v>29.754000000000001</v>
      </c>
      <c r="H19" s="46">
        <f t="shared" si="1"/>
        <v>-6.1289999999999951</v>
      </c>
    </row>
    <row r="20" spans="1:11" ht="12.75" customHeight="1" x14ac:dyDescent="0.25">
      <c r="A20" s="148" t="s">
        <v>61</v>
      </c>
      <c r="B20" s="149"/>
      <c r="C20" s="41">
        <f>C18*10%</f>
        <v>0.23700000000000002</v>
      </c>
      <c r="D20" s="46">
        <f>D18*10%</f>
        <v>-0.57100000000000006</v>
      </c>
      <c r="E20" s="46">
        <f>E18*10%</f>
        <v>3.4159999999999999</v>
      </c>
      <c r="F20" s="46">
        <f>F18*10%</f>
        <v>3.3060000000000005</v>
      </c>
      <c r="G20" s="46">
        <f>G18*10%</f>
        <v>3.3060000000000005</v>
      </c>
      <c r="H20" s="46">
        <f t="shared" si="1"/>
        <v>-0.68099999999999949</v>
      </c>
    </row>
    <row r="21" spans="1:11" ht="14.25" customHeight="1" x14ac:dyDescent="0.25">
      <c r="A21" s="11" t="s">
        <v>82</v>
      </c>
      <c r="B21" s="38"/>
      <c r="C21" s="42">
        <v>4.3600000000000003</v>
      </c>
      <c r="D21" s="46">
        <v>-8.92</v>
      </c>
      <c r="E21" s="46">
        <v>62.4</v>
      </c>
      <c r="F21" s="46">
        <v>59.83</v>
      </c>
      <c r="G21" s="46">
        <f>F21</f>
        <v>59.83</v>
      </c>
      <c r="H21" s="46">
        <f t="shared" si="1"/>
        <v>-11.49</v>
      </c>
    </row>
    <row r="22" spans="1:11" ht="14.25" customHeight="1" x14ac:dyDescent="0.25">
      <c r="A22" s="36" t="s">
        <v>60</v>
      </c>
      <c r="B22" s="37"/>
      <c r="C22" s="41">
        <f>C21-C23</f>
        <v>3.9240000000000004</v>
      </c>
      <c r="D22" s="46">
        <f>D21-D23</f>
        <v>-8.0280000000000005</v>
      </c>
      <c r="E22" s="46">
        <f>E21-E23</f>
        <v>56.16</v>
      </c>
      <c r="F22" s="46">
        <f>F21-F23</f>
        <v>53.846999999999994</v>
      </c>
      <c r="G22" s="46">
        <f>G21-G23</f>
        <v>53.846999999999994</v>
      </c>
      <c r="H22" s="46">
        <f t="shared" si="1"/>
        <v>-10.341000000000003</v>
      </c>
    </row>
    <row r="23" spans="1:11" x14ac:dyDescent="0.25">
      <c r="A23" s="148" t="s">
        <v>61</v>
      </c>
      <c r="B23" s="149"/>
      <c r="C23" s="41">
        <f>C21*10%</f>
        <v>0.43600000000000005</v>
      </c>
      <c r="D23" s="46">
        <f>D21*10%</f>
        <v>-0.89200000000000002</v>
      </c>
      <c r="E23" s="46">
        <f>E21*10%</f>
        <v>6.24</v>
      </c>
      <c r="F23" s="46">
        <f>F21*10%</f>
        <v>5.9830000000000005</v>
      </c>
      <c r="G23" s="46">
        <f>G21*10%</f>
        <v>5.9830000000000005</v>
      </c>
      <c r="H23" s="46">
        <f t="shared" si="1"/>
        <v>-1.1489999999999996</v>
      </c>
    </row>
    <row r="24" spans="1:11" s="93" customFormat="1" ht="7.5" customHeight="1" x14ac:dyDescent="0.25">
      <c r="A24" s="106"/>
      <c r="B24" s="107"/>
      <c r="C24" s="108"/>
      <c r="D24" s="109"/>
      <c r="E24" s="110"/>
      <c r="F24" s="110"/>
      <c r="G24" s="111"/>
      <c r="H24" s="110"/>
    </row>
    <row r="25" spans="1:11" ht="15.75" customHeight="1" x14ac:dyDescent="0.25">
      <c r="A25" s="145" t="s">
        <v>40</v>
      </c>
      <c r="B25" s="147"/>
      <c r="C25" s="42">
        <v>5.29</v>
      </c>
      <c r="D25" s="63">
        <v>-12.55</v>
      </c>
      <c r="E25" s="63">
        <v>76.239999999999995</v>
      </c>
      <c r="F25" s="63">
        <v>73.790000000000006</v>
      </c>
      <c r="G25" s="65">
        <f>G26+G27</f>
        <v>7.3790000000000013</v>
      </c>
      <c r="H25" s="63">
        <f>F25-E25-G25+D25+F25</f>
        <v>51.411000000000016</v>
      </c>
    </row>
    <row r="26" spans="1:11" s="4" customFormat="1" ht="15.75" customHeight="1" x14ac:dyDescent="0.25">
      <c r="A26" s="79" t="s">
        <v>63</v>
      </c>
      <c r="B26" s="80"/>
      <c r="C26" s="42">
        <f>C25-C27</f>
        <v>4.7610000000000001</v>
      </c>
      <c r="D26" s="63">
        <v>-12.01</v>
      </c>
      <c r="E26" s="63">
        <f>E25-E27</f>
        <v>68.616</v>
      </c>
      <c r="F26" s="63">
        <f>F25-F27</f>
        <v>66.411000000000001</v>
      </c>
      <c r="G26" s="81">
        <v>0</v>
      </c>
      <c r="H26" s="63">
        <f t="shared" ref="H26:H27" si="2">F26-E26-G26+D26+F26</f>
        <v>52.196000000000005</v>
      </c>
    </row>
    <row r="27" spans="1:11" ht="14.25" customHeight="1" x14ac:dyDescent="0.25">
      <c r="A27" s="148" t="s">
        <v>61</v>
      </c>
      <c r="B27" s="149"/>
      <c r="C27" s="41">
        <f>C25*10%</f>
        <v>0.52900000000000003</v>
      </c>
      <c r="D27" s="46">
        <v>-0.54</v>
      </c>
      <c r="E27" s="46">
        <f>E25*10%</f>
        <v>7.6239999999999997</v>
      </c>
      <c r="F27" s="46">
        <f>F25*10%</f>
        <v>7.3790000000000013</v>
      </c>
      <c r="G27" s="46">
        <f>F27</f>
        <v>7.3790000000000013</v>
      </c>
      <c r="H27" s="46">
        <f t="shared" si="2"/>
        <v>-0.78499999999999837</v>
      </c>
      <c r="K27" s="67"/>
    </row>
    <row r="28" spans="1:11" ht="14.25" customHeight="1" x14ac:dyDescent="0.25">
      <c r="A28" s="171" t="s">
        <v>128</v>
      </c>
      <c r="B28" s="172"/>
      <c r="C28" s="42"/>
      <c r="D28" s="63">
        <v>-2.75</v>
      </c>
      <c r="E28" s="63">
        <f>E30+E31+E32+E33</f>
        <v>16.38</v>
      </c>
      <c r="F28" s="63">
        <f>F30+F31+F32+F33</f>
        <v>16.04</v>
      </c>
      <c r="G28" s="63">
        <v>16.04</v>
      </c>
      <c r="H28" s="63">
        <f>F28-E28-G28+D28+F28</f>
        <v>-3.09</v>
      </c>
      <c r="K28" s="67"/>
    </row>
    <row r="29" spans="1:11" ht="14.25" customHeight="1" x14ac:dyDescent="0.25">
      <c r="A29" s="36" t="s">
        <v>129</v>
      </c>
      <c r="B29" s="105"/>
      <c r="C29" s="41"/>
      <c r="D29" s="46"/>
      <c r="E29" s="46"/>
      <c r="F29" s="46"/>
      <c r="G29" s="46"/>
      <c r="H29" s="46"/>
      <c r="K29" s="67"/>
    </row>
    <row r="30" spans="1:11" ht="14.25" customHeight="1" x14ac:dyDescent="0.25">
      <c r="A30" s="173" t="s">
        <v>130</v>
      </c>
      <c r="B30" s="163"/>
      <c r="C30" s="41"/>
      <c r="D30" s="46">
        <v>-0.17</v>
      </c>
      <c r="E30" s="46">
        <v>1.42</v>
      </c>
      <c r="F30" s="46">
        <v>1.37</v>
      </c>
      <c r="G30" s="46">
        <v>1.37</v>
      </c>
      <c r="H30" s="63">
        <f t="shared" ref="H30:H33" si="3">F30-E30-G30+D30+F30</f>
        <v>-0.21999999999999975</v>
      </c>
      <c r="K30" s="67"/>
    </row>
    <row r="31" spans="1:11" ht="14.25" customHeight="1" x14ac:dyDescent="0.25">
      <c r="A31" s="173" t="s">
        <v>131</v>
      </c>
      <c r="B31" s="163"/>
      <c r="C31" s="41"/>
      <c r="D31" s="46">
        <v>0.66</v>
      </c>
      <c r="E31" s="46">
        <v>7.15</v>
      </c>
      <c r="F31" s="46">
        <v>6.8</v>
      </c>
      <c r="G31" s="46">
        <v>6.8</v>
      </c>
      <c r="H31" s="63">
        <f t="shared" si="3"/>
        <v>0.30999999999999961</v>
      </c>
      <c r="K31" s="67"/>
    </row>
    <row r="32" spans="1:11" ht="14.25" customHeight="1" x14ac:dyDescent="0.25">
      <c r="A32" s="173" t="s">
        <v>132</v>
      </c>
      <c r="B32" s="163"/>
      <c r="C32" s="41"/>
      <c r="D32" s="46">
        <v>-1.8</v>
      </c>
      <c r="E32" s="46">
        <v>6.45</v>
      </c>
      <c r="F32" s="46">
        <v>6.58</v>
      </c>
      <c r="G32" s="46">
        <v>6.58</v>
      </c>
      <c r="H32" s="63">
        <f t="shared" si="3"/>
        <v>-1.67</v>
      </c>
      <c r="K32" s="67"/>
    </row>
    <row r="33" spans="1:26" ht="14.25" customHeight="1" x14ac:dyDescent="0.25">
      <c r="A33" s="173" t="s">
        <v>133</v>
      </c>
      <c r="B33" s="163"/>
      <c r="C33" s="41"/>
      <c r="D33" s="46">
        <v>-0.12</v>
      </c>
      <c r="E33" s="46">
        <v>1.36</v>
      </c>
      <c r="F33" s="46">
        <v>1.29</v>
      </c>
      <c r="G33" s="46">
        <v>1.29</v>
      </c>
      <c r="H33" s="63">
        <f t="shared" si="3"/>
        <v>-0.18999999999999995</v>
      </c>
      <c r="K33" s="67"/>
    </row>
    <row r="34" spans="1:26" s="115" customFormat="1" ht="13.5" customHeight="1" x14ac:dyDescent="0.25">
      <c r="A34" s="112" t="s">
        <v>121</v>
      </c>
      <c r="B34" s="113"/>
      <c r="C34" s="89"/>
      <c r="D34" s="114"/>
      <c r="E34" s="88">
        <f>E8+E25+E28</f>
        <v>320.33999999999997</v>
      </c>
      <c r="F34" s="88">
        <f t="shared" ref="F34:G34" si="4">F8+F25+F28</f>
        <v>309.65000000000003</v>
      </c>
      <c r="G34" s="88">
        <f t="shared" si="4"/>
        <v>243.23899999999998</v>
      </c>
      <c r="H34" s="88"/>
    </row>
    <row r="35" spans="1:26" s="115" customFormat="1" ht="13.5" customHeight="1" x14ac:dyDescent="0.25">
      <c r="A35" s="112" t="s">
        <v>122</v>
      </c>
      <c r="B35" s="113"/>
      <c r="C35" s="89"/>
      <c r="D35" s="114"/>
      <c r="E35" s="88"/>
      <c r="F35" s="88"/>
      <c r="G35" s="116"/>
      <c r="H35" s="88"/>
    </row>
    <row r="36" spans="1:26" s="99" customFormat="1" ht="23.25" customHeight="1" x14ac:dyDescent="0.25">
      <c r="A36" s="154" t="s">
        <v>124</v>
      </c>
      <c r="B36" s="155"/>
      <c r="C36" s="95">
        <v>200</v>
      </c>
      <c r="D36" s="96">
        <v>2.65</v>
      </c>
      <c r="E36" s="97">
        <v>2.4</v>
      </c>
      <c r="F36" s="97">
        <v>2.4</v>
      </c>
      <c r="G36" s="98">
        <f>G38</f>
        <v>0.40800000000000003</v>
      </c>
      <c r="H36" s="63">
        <f t="shared" ref="H36:H38" si="5">F36-E36-G36+D36+F36</f>
        <v>4.6419999999999995</v>
      </c>
    </row>
    <row r="37" spans="1:26" ht="12.75" customHeight="1" x14ac:dyDescent="0.25">
      <c r="A37" s="36" t="s">
        <v>63</v>
      </c>
      <c r="B37" s="37"/>
      <c r="C37" s="41"/>
      <c r="D37" s="46">
        <v>2.65</v>
      </c>
      <c r="E37" s="46">
        <f>E36-E38</f>
        <v>1.992</v>
      </c>
      <c r="F37" s="46">
        <f>F36-F38</f>
        <v>1.992</v>
      </c>
      <c r="G37" s="62">
        <v>0</v>
      </c>
      <c r="H37" s="63">
        <f t="shared" si="5"/>
        <v>4.6419999999999995</v>
      </c>
      <c r="J37" s="67"/>
    </row>
    <row r="38" spans="1:26" s="99" customFormat="1" ht="12" customHeight="1" x14ac:dyDescent="0.25">
      <c r="A38" s="100" t="s">
        <v>123</v>
      </c>
      <c r="B38" s="101"/>
      <c r="C38" s="102"/>
      <c r="D38" s="103">
        <v>0</v>
      </c>
      <c r="E38" s="103">
        <f>E36*17%</f>
        <v>0.40800000000000003</v>
      </c>
      <c r="F38" s="103">
        <f>F36*17%</f>
        <v>0.40800000000000003</v>
      </c>
      <c r="G38" s="104">
        <f>E38</f>
        <v>0.40800000000000003</v>
      </c>
      <c r="H38" s="63">
        <f t="shared" si="5"/>
        <v>0</v>
      </c>
    </row>
    <row r="39" spans="1:26" s="118" customFormat="1" ht="12" customHeight="1" x14ac:dyDescent="0.2">
      <c r="A39" s="156" t="s">
        <v>125</v>
      </c>
      <c r="B39" s="157"/>
      <c r="C39" s="89"/>
      <c r="D39" s="117"/>
      <c r="E39" s="88">
        <f>E36</f>
        <v>2.4</v>
      </c>
      <c r="F39" s="88">
        <f t="shared" ref="F39:G39" si="6">F36</f>
        <v>2.4</v>
      </c>
      <c r="G39" s="88">
        <f t="shared" si="6"/>
        <v>0.40800000000000003</v>
      </c>
      <c r="H39" s="117"/>
    </row>
    <row r="40" spans="1:26" s="93" customFormat="1" x14ac:dyDescent="0.25">
      <c r="A40" s="143" t="s">
        <v>117</v>
      </c>
      <c r="B40" s="144"/>
      <c r="C40" s="89"/>
      <c r="D40" s="114"/>
      <c r="E40" s="89">
        <f>E34+E39</f>
        <v>322.73999999999995</v>
      </c>
      <c r="F40" s="89">
        <f t="shared" ref="F40:G40" si="7">F34+F39</f>
        <v>312.05</v>
      </c>
      <c r="G40" s="89">
        <f t="shared" si="7"/>
        <v>243.64699999999996</v>
      </c>
      <c r="H40" s="88"/>
    </row>
    <row r="41" spans="1:26" s="93" customFormat="1" ht="16.5" customHeight="1" x14ac:dyDescent="0.25">
      <c r="A41" s="143" t="s">
        <v>118</v>
      </c>
      <c r="B41" s="144"/>
      <c r="C41" s="89"/>
      <c r="D41" s="88">
        <v>-49.89</v>
      </c>
      <c r="E41" s="89"/>
      <c r="F41" s="89"/>
      <c r="G41" s="89"/>
      <c r="H41" s="119">
        <f>F40-E40+D41+F40-G40</f>
        <v>7.8230000000001212</v>
      </c>
    </row>
    <row r="42" spans="1:26" s="93" customFormat="1" ht="24.75" customHeight="1" x14ac:dyDescent="0.25">
      <c r="A42" s="138" t="s">
        <v>139</v>
      </c>
      <c r="B42" s="138"/>
      <c r="C42" s="86"/>
      <c r="D42" s="86"/>
      <c r="E42" s="88"/>
      <c r="F42" s="89"/>
      <c r="G42" s="89"/>
      <c r="H42" s="90">
        <f>H43+H44</f>
        <v>7.8230000000000075</v>
      </c>
      <c r="I42" s="92"/>
      <c r="J42" s="92"/>
      <c r="K42" s="92"/>
      <c r="L42" s="92"/>
      <c r="M42" s="92"/>
      <c r="N42" s="92"/>
      <c r="O42" s="92"/>
      <c r="P42" s="92"/>
      <c r="Q42" s="92"/>
      <c r="R42" s="92"/>
      <c r="S42" s="92"/>
      <c r="T42" s="92"/>
      <c r="U42" s="92"/>
      <c r="V42" s="92"/>
      <c r="W42" s="92"/>
      <c r="X42" s="92"/>
      <c r="Y42" s="92"/>
      <c r="Z42" s="92"/>
    </row>
    <row r="43" spans="1:26" s="93" customFormat="1" ht="18" customHeight="1" x14ac:dyDescent="0.25">
      <c r="A43" s="138" t="s">
        <v>115</v>
      </c>
      <c r="B43" s="139"/>
      <c r="C43" s="86"/>
      <c r="D43" s="86"/>
      <c r="E43" s="88"/>
      <c r="F43" s="89"/>
      <c r="G43" s="89"/>
      <c r="H43" s="90">
        <f>H36</f>
        <v>4.6419999999999995</v>
      </c>
      <c r="I43" s="92"/>
      <c r="J43" s="92"/>
      <c r="K43" s="92"/>
      <c r="L43" s="92"/>
      <c r="M43" s="92"/>
      <c r="N43" s="92"/>
      <c r="O43" s="92"/>
      <c r="P43" s="92"/>
      <c r="Q43" s="92"/>
      <c r="R43" s="92"/>
      <c r="S43" s="92"/>
      <c r="T43" s="92"/>
      <c r="U43" s="92"/>
      <c r="V43" s="92"/>
      <c r="W43" s="92"/>
      <c r="X43" s="92"/>
      <c r="Y43" s="92"/>
      <c r="Z43" s="92"/>
    </row>
    <row r="44" spans="1:26" s="93" customFormat="1" ht="15.75" customHeight="1" x14ac:dyDescent="0.25">
      <c r="A44" s="138" t="s">
        <v>116</v>
      </c>
      <c r="B44" s="139"/>
      <c r="C44" s="86"/>
      <c r="D44" s="86"/>
      <c r="E44" s="88"/>
      <c r="F44" s="89"/>
      <c r="G44" s="89"/>
      <c r="H44" s="90">
        <f>H8+H25+H28</f>
        <v>3.181000000000008</v>
      </c>
      <c r="I44" s="92"/>
      <c r="J44" s="92"/>
      <c r="K44" s="92"/>
      <c r="L44" s="92"/>
      <c r="M44" s="92"/>
      <c r="N44" s="92"/>
      <c r="O44" s="92"/>
      <c r="P44" s="92"/>
      <c r="Q44" s="92"/>
      <c r="R44" s="92"/>
      <c r="S44" s="92"/>
      <c r="T44" s="92"/>
      <c r="U44" s="92"/>
      <c r="V44" s="92"/>
      <c r="W44" s="92"/>
      <c r="X44" s="92"/>
      <c r="Y44" s="92"/>
      <c r="Z44" s="92"/>
    </row>
    <row r="45" spans="1:26" ht="14.25" customHeight="1" x14ac:dyDescent="0.25">
      <c r="A45" s="82"/>
      <c r="B45" s="82"/>
      <c r="C45" s="83"/>
      <c r="D45" s="84"/>
      <c r="E45" s="84"/>
      <c r="F45" s="84"/>
      <c r="G45" s="84"/>
      <c r="H45" s="84"/>
    </row>
    <row r="46" spans="1:26" ht="14.25" customHeight="1" x14ac:dyDescent="0.25">
      <c r="A46" s="82"/>
      <c r="B46" s="82"/>
      <c r="C46" s="83"/>
      <c r="D46" s="84"/>
      <c r="E46" s="84"/>
      <c r="F46" s="84"/>
      <c r="G46" s="84"/>
      <c r="H46" s="84"/>
    </row>
    <row r="47" spans="1:26" x14ac:dyDescent="0.25">
      <c r="A47" s="21" t="s">
        <v>140</v>
      </c>
      <c r="D47" s="23"/>
      <c r="E47" s="23"/>
      <c r="F47" s="23"/>
      <c r="G47" s="23"/>
    </row>
    <row r="48" spans="1:26" ht="12" customHeight="1" x14ac:dyDescent="0.25">
      <c r="A48" s="170" t="s">
        <v>83</v>
      </c>
      <c r="B48" s="149"/>
      <c r="C48" s="149"/>
      <c r="D48" s="127"/>
      <c r="E48" s="31" t="s">
        <v>48</v>
      </c>
      <c r="F48" s="31" t="s">
        <v>49</v>
      </c>
      <c r="G48" s="31" t="s">
        <v>126</v>
      </c>
      <c r="H48" s="6" t="s">
        <v>127</v>
      </c>
    </row>
    <row r="49" spans="1:13" ht="14.25" customHeight="1" x14ac:dyDescent="0.25">
      <c r="A49" s="161" t="s">
        <v>71</v>
      </c>
      <c r="B49" s="162"/>
      <c r="C49" s="162"/>
      <c r="D49" s="163"/>
      <c r="E49" s="31"/>
      <c r="F49" s="31"/>
      <c r="G49" s="68">
        <v>0</v>
      </c>
      <c r="H49" s="121"/>
      <c r="I49" s="72"/>
      <c r="J49" s="50"/>
      <c r="K49" s="50"/>
      <c r="L49" s="50"/>
      <c r="M49" s="50"/>
    </row>
    <row r="50" spans="1:13" s="4" customFormat="1" ht="13.5" customHeight="1" x14ac:dyDescent="0.25">
      <c r="A50" s="168"/>
      <c r="B50" s="169"/>
      <c r="C50" s="169"/>
      <c r="D50" s="146"/>
      <c r="E50" s="47"/>
      <c r="F50" s="48"/>
      <c r="G50" s="49">
        <v>0</v>
      </c>
      <c r="H50" s="120"/>
    </row>
    <row r="51" spans="1:13" s="4" customFormat="1" ht="13.5" customHeight="1" x14ac:dyDescent="0.25">
      <c r="A51" s="73"/>
      <c r="B51" s="74"/>
      <c r="C51" s="74"/>
      <c r="D51" s="74"/>
      <c r="E51" s="75"/>
      <c r="F51" s="76"/>
      <c r="G51" s="77"/>
    </row>
    <row r="52" spans="1:13" s="4" customFormat="1" ht="13.5" customHeight="1" x14ac:dyDescent="0.25">
      <c r="A52" s="73"/>
      <c r="B52" s="74"/>
      <c r="C52" s="74"/>
      <c r="D52" s="74"/>
      <c r="E52" s="75"/>
      <c r="F52" s="76"/>
      <c r="G52" s="77"/>
    </row>
    <row r="53" spans="1:13" s="4" customFormat="1" ht="13.5" customHeight="1" x14ac:dyDescent="0.25">
      <c r="A53" s="73"/>
      <c r="B53" s="74"/>
      <c r="C53" s="74"/>
      <c r="D53" s="74"/>
      <c r="E53" s="75"/>
      <c r="F53" s="76"/>
      <c r="G53" s="77"/>
    </row>
    <row r="54" spans="1:13" s="4" customFormat="1" ht="13.5" customHeight="1" x14ac:dyDescent="0.25">
      <c r="A54" s="73"/>
      <c r="B54" s="74"/>
      <c r="C54" s="74"/>
      <c r="D54" s="74"/>
      <c r="E54" s="75"/>
      <c r="F54" s="76"/>
      <c r="G54" s="77"/>
    </row>
    <row r="55" spans="1:13" x14ac:dyDescent="0.25">
      <c r="A55" s="21" t="s">
        <v>41</v>
      </c>
      <c r="D55" s="23"/>
      <c r="E55" s="23"/>
      <c r="F55" s="23"/>
      <c r="G55" s="23"/>
    </row>
    <row r="56" spans="1:13" x14ac:dyDescent="0.25">
      <c r="A56" s="21" t="s">
        <v>42</v>
      </c>
      <c r="D56" s="23"/>
      <c r="E56" s="23"/>
      <c r="F56" s="23"/>
      <c r="G56" s="23"/>
    </row>
    <row r="57" spans="1:13" ht="23.25" customHeight="1" x14ac:dyDescent="0.25">
      <c r="A57" s="170" t="s">
        <v>51</v>
      </c>
      <c r="B57" s="149"/>
      <c r="C57" s="149"/>
      <c r="D57" s="149"/>
      <c r="E57" s="127"/>
      <c r="F57" s="33" t="s">
        <v>49</v>
      </c>
      <c r="G57" s="32" t="s">
        <v>50</v>
      </c>
    </row>
    <row r="58" spans="1:13" x14ac:dyDescent="0.25">
      <c r="A58" s="170" t="s">
        <v>71</v>
      </c>
      <c r="B58" s="149"/>
      <c r="C58" s="149"/>
      <c r="D58" s="149"/>
      <c r="E58" s="127"/>
      <c r="F58" s="31">
        <v>0</v>
      </c>
      <c r="G58" s="31">
        <v>0</v>
      </c>
    </row>
    <row r="59" spans="1:13" x14ac:dyDescent="0.25">
      <c r="A59" s="23"/>
      <c r="D59" s="23"/>
      <c r="E59" s="23"/>
      <c r="F59" s="23"/>
      <c r="G59" s="23"/>
    </row>
    <row r="60" spans="1:13" s="4" customFormat="1" x14ac:dyDescent="0.25">
      <c r="A60" s="21" t="s">
        <v>65</v>
      </c>
      <c r="B60" s="44"/>
      <c r="C60" s="45"/>
      <c r="D60" s="21"/>
      <c r="E60" s="21"/>
      <c r="F60" s="21"/>
      <c r="G60" s="21"/>
    </row>
    <row r="61" spans="1:13" x14ac:dyDescent="0.25">
      <c r="A61" s="164" t="s">
        <v>66</v>
      </c>
      <c r="B61" s="147"/>
      <c r="C61" s="165" t="s">
        <v>67</v>
      </c>
      <c r="D61" s="147"/>
      <c r="E61" s="31" t="s">
        <v>68</v>
      </c>
      <c r="F61" s="31" t="s">
        <v>69</v>
      </c>
      <c r="G61" s="31" t="s">
        <v>70</v>
      </c>
    </row>
    <row r="62" spans="1:13" x14ac:dyDescent="0.25">
      <c r="A62" s="164" t="s">
        <v>110</v>
      </c>
      <c r="B62" s="147"/>
      <c r="C62" s="166" t="s">
        <v>71</v>
      </c>
      <c r="D62" s="167"/>
      <c r="E62" s="31" t="s">
        <v>71</v>
      </c>
      <c r="F62" s="31" t="s">
        <v>71</v>
      </c>
      <c r="G62" s="31" t="s">
        <v>71</v>
      </c>
    </row>
    <row r="63" spans="1:13" x14ac:dyDescent="0.25">
      <c r="A63" s="23"/>
      <c r="D63" s="23"/>
      <c r="E63" s="23"/>
      <c r="F63" s="23"/>
      <c r="G63" s="23"/>
    </row>
    <row r="65" spans="1:8" x14ac:dyDescent="0.25">
      <c r="A65" s="21" t="s">
        <v>102</v>
      </c>
      <c r="E65" s="34"/>
      <c r="F65" s="69"/>
      <c r="G65" s="34"/>
    </row>
    <row r="66" spans="1:8" x14ac:dyDescent="0.25">
      <c r="A66" s="21" t="s">
        <v>141</v>
      </c>
      <c r="B66" s="70"/>
      <c r="C66" s="71"/>
      <c r="D66" s="21"/>
      <c r="E66" s="34"/>
      <c r="F66" s="69"/>
      <c r="G66" s="34"/>
    </row>
    <row r="67" spans="1:8" ht="54.75" customHeight="1" x14ac:dyDescent="0.25">
      <c r="A67" s="158" t="s">
        <v>134</v>
      </c>
      <c r="B67" s="159"/>
      <c r="C67" s="159"/>
      <c r="D67" s="159"/>
      <c r="E67" s="159"/>
      <c r="F67" s="159"/>
      <c r="G67" s="159"/>
      <c r="H67" s="160"/>
    </row>
    <row r="70" spans="1:8" x14ac:dyDescent="0.25">
      <c r="A70" s="4" t="s">
        <v>72</v>
      </c>
      <c r="B70" s="44"/>
      <c r="C70" s="45"/>
      <c r="D70" s="4"/>
      <c r="E70" s="4" t="s">
        <v>73</v>
      </c>
      <c r="F70" s="4"/>
    </row>
    <row r="71" spans="1:8" x14ac:dyDescent="0.25">
      <c r="A71" s="4" t="s">
        <v>74</v>
      </c>
      <c r="B71" s="44"/>
      <c r="C71" s="45"/>
      <c r="D71" s="4"/>
      <c r="E71" s="4"/>
      <c r="F71" s="4"/>
    </row>
    <row r="72" spans="1:8" x14ac:dyDescent="0.25">
      <c r="A72" s="4" t="s">
        <v>103</v>
      </c>
      <c r="B72" s="44"/>
      <c r="C72" s="45"/>
      <c r="D72" s="4"/>
      <c r="E72" s="4"/>
      <c r="F72" s="4"/>
    </row>
    <row r="74" spans="1:8" x14ac:dyDescent="0.25">
      <c r="A74" s="23" t="s">
        <v>75</v>
      </c>
      <c r="B74" s="78"/>
    </row>
    <row r="75" spans="1:8" x14ac:dyDescent="0.25">
      <c r="A75" s="23" t="s">
        <v>76</v>
      </c>
      <c r="B75" s="78"/>
      <c r="C75" s="43" t="s">
        <v>23</v>
      </c>
    </row>
    <row r="76" spans="1:8" x14ac:dyDescent="0.25">
      <c r="A76" s="23" t="s">
        <v>77</v>
      </c>
      <c r="B76" s="78"/>
      <c r="C76" s="43" t="s">
        <v>78</v>
      </c>
    </row>
    <row r="77" spans="1:8" x14ac:dyDescent="0.25">
      <c r="A77" s="23" t="s">
        <v>79</v>
      </c>
      <c r="B77" s="78"/>
      <c r="C77" s="43" t="s">
        <v>80</v>
      </c>
    </row>
  </sheetData>
  <mergeCells count="39">
    <mergeCell ref="A18:B18"/>
    <mergeCell ref="A20:B20"/>
    <mergeCell ref="A25:B25"/>
    <mergeCell ref="A27:B27"/>
    <mergeCell ref="A48:D48"/>
    <mergeCell ref="A41:B41"/>
    <mergeCell ref="A42:B42"/>
    <mergeCell ref="A43:B43"/>
    <mergeCell ref="A44:B44"/>
    <mergeCell ref="A28:B28"/>
    <mergeCell ref="A30:B30"/>
    <mergeCell ref="A31:B31"/>
    <mergeCell ref="A32:B32"/>
    <mergeCell ref="A33:B33"/>
    <mergeCell ref="A67:H67"/>
    <mergeCell ref="A49:D49"/>
    <mergeCell ref="A62:B62"/>
    <mergeCell ref="C61:D61"/>
    <mergeCell ref="C62:D62"/>
    <mergeCell ref="A61:B61"/>
    <mergeCell ref="A50:D50"/>
    <mergeCell ref="A57:E57"/>
    <mergeCell ref="A58:E58"/>
    <mergeCell ref="A3:B3"/>
    <mergeCell ref="A4:B4"/>
    <mergeCell ref="A5:B5"/>
    <mergeCell ref="A6:H6"/>
    <mergeCell ref="A40:B40"/>
    <mergeCell ref="A7:B7"/>
    <mergeCell ref="A8:B8"/>
    <mergeCell ref="A10:B10"/>
    <mergeCell ref="A11:H11"/>
    <mergeCell ref="A12:B12"/>
    <mergeCell ref="A23:B23"/>
    <mergeCell ref="A14:B14"/>
    <mergeCell ref="A15:B15"/>
    <mergeCell ref="A17:B17"/>
    <mergeCell ref="A36:B36"/>
    <mergeCell ref="A39:B39"/>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УК</vt:lpstr>
      <vt:lpstr>Лист2</vt:lpstr>
    </vt:vector>
  </TitlesOfParts>
  <Company>Krokoz™</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ЭкОтдел</cp:lastModifiedBy>
  <cp:lastPrinted>2019-03-07T01:26:52Z</cp:lastPrinted>
  <dcterms:created xsi:type="dcterms:W3CDTF">2013-02-18T04:38:06Z</dcterms:created>
  <dcterms:modified xsi:type="dcterms:W3CDTF">2019-03-14T05:25:51Z</dcterms:modified>
</cp:coreProperties>
</file>