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D4" i="8"/>
  <c r="H55"/>
  <c r="H56"/>
  <c r="H57"/>
  <c r="G53"/>
  <c r="F53"/>
  <c r="E53"/>
  <c r="H40"/>
  <c r="H39"/>
  <c r="H38"/>
  <c r="H37"/>
  <c r="H35"/>
  <c r="F35"/>
  <c r="E35"/>
  <c r="H52"/>
  <c r="G32"/>
  <c r="G74"/>
  <c r="F33"/>
  <c r="G29"/>
  <c r="F29"/>
  <c r="G8"/>
  <c r="G9"/>
  <c r="G25"/>
  <c r="G22"/>
  <c r="G19"/>
  <c r="G16"/>
  <c r="G13"/>
  <c r="F9"/>
  <c r="F8"/>
  <c r="F25"/>
  <c r="F22"/>
  <c r="F19"/>
  <c r="F16"/>
  <c r="F13"/>
  <c r="G41"/>
  <c r="F41"/>
  <c r="E8"/>
  <c r="E41"/>
  <c r="H48"/>
  <c r="H51"/>
  <c r="H50"/>
  <c r="H8"/>
  <c r="H34"/>
  <c r="H44"/>
  <c r="H49"/>
  <c r="H43"/>
  <c r="H54"/>
  <c r="H46"/>
  <c r="H45"/>
  <c r="E33"/>
  <c r="H33"/>
  <c r="H32"/>
  <c r="H30"/>
  <c r="E29"/>
  <c r="H29"/>
  <c r="H28"/>
  <c r="H27"/>
  <c r="H26"/>
  <c r="E25"/>
  <c r="H25"/>
  <c r="H24"/>
  <c r="H23"/>
  <c r="E22"/>
  <c r="H22"/>
  <c r="H21"/>
  <c r="H20"/>
  <c r="E19"/>
  <c r="H19"/>
  <c r="H18"/>
  <c r="H17"/>
  <c r="E16"/>
  <c r="H16"/>
  <c r="H15"/>
  <c r="H14"/>
  <c r="E13"/>
  <c r="H13"/>
  <c r="H12"/>
  <c r="H10"/>
  <c r="E9"/>
  <c r="H9"/>
</calcChain>
</file>

<file path=xl/sharedStrings.xml><?xml version="1.0" encoding="utf-8"?>
<sst xmlns="http://schemas.openxmlformats.org/spreadsheetml/2006/main" count="219" uniqueCount="190">
  <si>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</si>
  <si>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</si>
  <si>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</si>
  <si>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</si>
  <si>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</si>
  <si>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</si>
  <si>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</si>
  <si>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</si>
  <si>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</si>
  <si>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</si>
  <si>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</si>
  <si>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</si>
  <si>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</si>
  <si>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</si>
  <si>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</si>
  <si>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</si>
  <si>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</si>
  <si>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</si>
  <si>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</si>
  <si>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</si>
  <si>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</si>
  <si>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</si>
  <si>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</si>
  <si>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</si>
  <si>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</si>
  <si>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</si>
  <si>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</si>
  <si>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</si>
  <si>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</si>
  <si>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</si>
  <si>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</si>
  <si>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</si>
  <si>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</si>
  <si>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</si>
  <si>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</si>
  <si>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</si>
  <si>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</si>
  <si>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</si>
  <si>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</si>
  <si>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</si>
  <si>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</si>
  <si>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</si>
  <si>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</si>
  <si>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</si>
  <si>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</si>
  <si>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</si>
  <si>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</si>
  <si>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</si>
  <si>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</si>
  <si>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</si>
  <si>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</si>
  <si>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</si>
  <si>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</si>
  <si>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</si>
  <si>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</si>
  <si>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</si>
  <si>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</si>
  <si>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</si>
  <si>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</si>
  <si>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</si>
  <si>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</si>
  <si>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</si>
  <si>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</si>
  <si>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</si>
  <si>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</si>
  <si>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</si>
  <si>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</si>
  <si>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</si>
  <si>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</si>
  <si>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</si>
  <si>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</si>
  <si>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</si>
  <si>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</si>
  <si>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</si>
  <si>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</si>
  <si>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</si>
  <si>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</si>
  <si>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</si>
  <si>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</si>
  <si>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</si>
  <si>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</si>
  <si>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</si>
  <si>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</si>
  <si>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</si>
  <si>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</si>
  <si>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</si>
  <si>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</si>
  <si>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</si>
  <si>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</si>
  <si>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</si>
  <si>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</si>
  <si>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</si>
  <si>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</si>
  <si>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</si>
  <si>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1.4 Сан. Обслуж. м/проводов</t>
  </si>
  <si>
    <t>9.</t>
  </si>
  <si>
    <t>Договор управления</t>
  </si>
  <si>
    <t>9 этажей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</si>
  <si>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</si>
  <si>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</si>
  <si>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</si>
  <si>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</si>
  <si>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</si>
  <si>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</si>
  <si>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</si>
  <si>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</si>
  <si>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</si>
  <si>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</si>
  <si>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</si>
  <si>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</si>
  <si>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</si>
  <si>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</si>
  <si>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</si>
  <si>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</si>
  <si>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</si>
  <si>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4.</t>
  </si>
  <si>
    <t>ООО "Территория"</t>
  </si>
  <si>
    <t>Кр.Знамени, 131</t>
  </si>
  <si>
    <t>2-941-889</t>
  </si>
  <si>
    <t>2 лифта</t>
  </si>
  <si>
    <t>2 м/провода</t>
  </si>
  <si>
    <t>ул. Тунгусская,8</t>
  </si>
  <si>
    <t>В отчете отражен тариф, по которому производятся начисления с мая 2014 года.</t>
  </si>
  <si>
    <t>№ 65 по ул. Тунгусской</t>
  </si>
  <si>
    <t>количество зарегистрированных</t>
  </si>
  <si>
    <t>333 чел</t>
  </si>
  <si>
    <t>итого по дому:</t>
  </si>
  <si>
    <t>Прочие работы и услуги:</t>
  </si>
  <si>
    <t xml:space="preserve">                                               01 марта 2014 год</t>
  </si>
  <si>
    <t>Тунгусская, 65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</si>
  <si>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</si>
  <si>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1 подъезд</t>
  </si>
  <si>
    <t>1.Текущ. р-т коммуникаций, походящих через нежилые помещения, в т.ч.</t>
  </si>
  <si>
    <t xml:space="preserve">1.1 Услуги по управлению </t>
  </si>
  <si>
    <t>2."ОктопусНет" -телекоммуникации</t>
  </si>
  <si>
    <t>200 р/мес</t>
  </si>
  <si>
    <t>34 руб/мес</t>
  </si>
  <si>
    <t>РЕСО-Гарнтия</t>
  </si>
  <si>
    <t xml:space="preserve"> 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</si>
  <si>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</si>
  <si>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</si>
  <si>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</si>
  <si>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</si>
  <si>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сумма, т.р.</t>
  </si>
  <si>
    <t>3.ИП Козицкий (подряд)</t>
  </si>
  <si>
    <t>всего: 1385,1 кв.м</t>
  </si>
  <si>
    <t>4, Ростелеком</t>
  </si>
  <si>
    <t>в т.ч Услуги по управлению, налоги</t>
  </si>
  <si>
    <t>250 р/мес</t>
  </si>
  <si>
    <t>500 р/мес</t>
  </si>
  <si>
    <t xml:space="preserve"> ООО "Ландшафт"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</si>
  <si>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</si>
  <si>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</si>
  <si>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</si>
  <si>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                           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</si>
  <si>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</si>
  <si>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</si>
  <si>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</si>
  <si>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</si>
  <si>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</si>
  <si>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</si>
  <si>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</si>
  <si>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2017 году.</t>
  </si>
  <si>
    <t>устойство козырька, леера</t>
  </si>
  <si>
    <t>компл</t>
  </si>
  <si>
    <t>Шекура А.А.</t>
  </si>
  <si>
    <t>изготовление и установка трапа на выходе из подъезда</t>
  </si>
  <si>
    <t>ИП Шекура А.</t>
  </si>
  <si>
    <t>изготовление адресной таблички</t>
  </si>
  <si>
    <t>ИП Радченко</t>
  </si>
  <si>
    <t>установка еврозабора, металлич.двери, урны, галечник</t>
  </si>
  <si>
    <t>ООО ТСГ</t>
  </si>
  <si>
    <t>установка видеонаблюдения</t>
  </si>
  <si>
    <t>Компл. Безопасн</t>
  </si>
  <si>
    <t>копии строит. Технич.экспертизы</t>
  </si>
  <si>
    <t>2 шт</t>
  </si>
  <si>
    <t>Прим. Эксп.центр</t>
  </si>
  <si>
    <t>установка узла учета тепловой энергии</t>
  </si>
  <si>
    <t>Наладка ДВ</t>
  </si>
  <si>
    <t>оплата щебня с доставкой</t>
  </si>
  <si>
    <t>Владасфальт</t>
  </si>
  <si>
    <t>1 компл</t>
  </si>
  <si>
    <t>ремонт леерных ограждений</t>
  </si>
  <si>
    <t>10 п.м</t>
  </si>
  <si>
    <t>замена ковша м/провода</t>
  </si>
  <si>
    <t>1 шт</t>
  </si>
  <si>
    <t>5.Обслуживание теплового счетчика</t>
  </si>
  <si>
    <t>План по статье "текущий ремонт" на 2018 год.</t>
  </si>
  <si>
    <t>Предложение Управляющей компании: частичный косметический ремонт подъездов</t>
  </si>
  <si>
    <r>
      <t xml:space="preserve">ИСХ_№ </t>
    </r>
    <r>
      <rPr>
        <b/>
        <u/>
        <sz val="10"/>
        <color theme="1"/>
        <rFont val="Calibri"/>
        <family val="2"/>
        <charset val="204"/>
        <scheme val="minor"/>
      </rPr>
      <t xml:space="preserve">    289/02 от 14.02.2018 г. </t>
    </r>
    <r>
      <rPr>
        <b/>
        <sz val="10"/>
        <color theme="1"/>
        <rFont val="Calibri"/>
        <family val="2"/>
        <charset val="204"/>
        <scheme val="minor"/>
      </rPr>
      <t xml:space="preserve"> </t>
    </r>
    <r>
      <rPr>
        <b/>
        <u/>
        <sz val="10"/>
        <color theme="1"/>
        <rFont val="Calibri"/>
        <family val="2"/>
        <charset val="204"/>
        <scheme val="minor"/>
      </rPr>
      <t xml:space="preserve">      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</si>
</sst>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5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/>
    <xf numFmtId="0" fontId="0" fillId="0" borderId="0" xfId="0" applyFont="1" applyBorder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1" xfId="0" applyFont="1" applyBorder="1" applyAlignment="1"/>
    <xf numFmtId="0" fontId="9" fillId="0" borderId="2" xfId="0" applyFont="1" applyFill="1" applyBorder="1" applyAlignment="1"/>
    <xf numFmtId="0" fontId="3" fillId="0" borderId="2" xfId="0" applyFont="1" applyBorder="1" applyAlignment="1">
      <alignment horizontal="center" wrapText="1"/>
    </xf>
    <xf numFmtId="0" fontId="0" fillId="0" borderId="8" xfId="0" applyBorder="1" applyAlignment="1"/>
    <xf numFmtId="0" fontId="0" fillId="0" borderId="7" xfId="0" applyBorder="1" applyAlignment="1"/>
    <xf numFmtId="0" fontId="9" fillId="0" borderId="1" xfId="0" applyFont="1" applyBorder="1" applyAlignment="1"/>
    <xf numFmtId="0" fontId="0" fillId="0" borderId="1" xfId="0" applyBorder="1"/>
    <xf numFmtId="0" fontId="9" fillId="0" borderId="2" xfId="0" applyFont="1" applyFill="1" applyBorder="1" applyAlignment="1"/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4" fillId="0" borderId="8" xfId="1" applyNumberFormat="1" applyFont="1" applyFill="1" applyBorder="1" applyAlignment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9" fillId="0" borderId="2" xfId="0" applyFont="1" applyBorder="1" applyAlignment="1"/>
    <xf numFmtId="0" fontId="4" fillId="0" borderId="8" xfId="0" applyFont="1" applyBorder="1" applyAlignment="1"/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2" xfId="0" applyFont="1" applyFill="1" applyBorder="1" applyAlignment="1"/>
    <xf numFmtId="0" fontId="9" fillId="0" borderId="8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/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8" xfId="0" applyFont="1" applyBorder="1" applyAlignment="1"/>
    <xf numFmtId="16" fontId="3" fillId="0" borderId="2" xfId="0" applyNumberFormat="1" applyFont="1" applyBorder="1" applyAlignment="1"/>
    <xf numFmtId="0" fontId="9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/>
    <xf numFmtId="0" fontId="0" fillId="0" borderId="0" xfId="0" applyAlignment="1"/>
    <xf numFmtId="0" fontId="0" fillId="0" borderId="8" xfId="0" applyFont="1" applyBorder="1" applyAlignment="1"/>
    <xf numFmtId="0" fontId="7" fillId="0" borderId="0" xfId="0" applyFont="1" applyAlignment="1"/>
    <xf numFmtId="0" fontId="6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0" borderId="7" xfId="0" applyFont="1" applyBorder="1" applyAlignment="1"/>
    <xf numFmtId="0" fontId="6" fillId="0" borderId="8" xfId="0" applyFont="1" applyBorder="1" applyAlignment="1"/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151</v>
      </c>
      <c r="C1" s="1"/>
    </row>
    <row r="2" spans="1:4" ht="15" customHeight="1">
      <c r="A2" s="2" t="s">
        <v>55</v>
      </c>
      <c r="C2" s="4"/>
    </row>
    <row r="3" spans="1:4" ht="15.75">
      <c r="B3" s="4" t="s">
        <v>11</v>
      </c>
      <c r="C3" s="23" t="s">
        <v>123</v>
      </c>
    </row>
    <row r="4" spans="1:4" ht="14.25" customHeight="1">
      <c r="A4" s="21" t="s">
        <v>189</v>
      </c>
      <c r="B4" s="22"/>
      <c r="C4" s="4"/>
    </row>
    <row r="5" spans="1:4" ht="15" customHeight="1">
      <c r="A5" s="4" t="s">
        <v>9</v>
      </c>
      <c r="C5" s="4"/>
    </row>
    <row r="6" spans="1:4" s="22" customFormat="1" ht="12.75" customHeight="1">
      <c r="A6" s="4" t="s">
        <v>56</v>
      </c>
      <c r="C6" s="21"/>
    </row>
    <row r="7" spans="1:4" s="22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6" t="s">
        <v>53</v>
      </c>
      <c r="D8" s="14"/>
    </row>
    <row r="9" spans="1:4" s="3" customFormat="1" ht="12" customHeight="1">
      <c r="A9" s="12" t="s">
        <v>1</v>
      </c>
      <c r="B9" s="13" t="s">
        <v>12</v>
      </c>
      <c r="C9" s="92" t="s">
        <v>13</v>
      </c>
      <c r="D9" s="93"/>
    </row>
    <row r="10" spans="1:4" s="3" customFormat="1" ht="24" customHeight="1">
      <c r="A10" s="12" t="s">
        <v>2</v>
      </c>
      <c r="B10" s="15" t="s">
        <v>14</v>
      </c>
      <c r="C10" s="94" t="s">
        <v>93</v>
      </c>
      <c r="D10" s="95"/>
    </row>
    <row r="11" spans="1:4" s="3" customFormat="1" ht="15" customHeight="1">
      <c r="A11" s="12" t="s">
        <v>3</v>
      </c>
      <c r="B11" s="13" t="s">
        <v>15</v>
      </c>
      <c r="C11" s="92" t="s">
        <v>16</v>
      </c>
      <c r="D11" s="93"/>
    </row>
    <row r="12" spans="1:4" s="3" customFormat="1" ht="15" customHeight="1">
      <c r="A12" s="67" t="s">
        <v>4</v>
      </c>
      <c r="B12" s="68" t="s">
        <v>98</v>
      </c>
      <c r="C12" s="59" t="s">
        <v>99</v>
      </c>
      <c r="D12" s="60" t="s">
        <v>100</v>
      </c>
    </row>
    <row r="13" spans="1:4" s="3" customFormat="1" ht="15" customHeight="1">
      <c r="A13" s="69"/>
      <c r="B13" s="62"/>
      <c r="C13" s="59" t="s">
        <v>101</v>
      </c>
      <c r="D13" s="60" t="s">
        <v>102</v>
      </c>
    </row>
    <row r="14" spans="1:4" s="3" customFormat="1" ht="15" customHeight="1">
      <c r="A14" s="69"/>
      <c r="B14" s="62"/>
      <c r="C14" s="59" t="s">
        <v>103</v>
      </c>
      <c r="D14" s="60" t="s">
        <v>104</v>
      </c>
    </row>
    <row r="15" spans="1:4" s="3" customFormat="1" ht="15" customHeight="1">
      <c r="A15" s="69"/>
      <c r="B15" s="62"/>
      <c r="C15" s="59" t="s">
        <v>105</v>
      </c>
      <c r="D15" s="60" t="s">
        <v>106</v>
      </c>
    </row>
    <row r="16" spans="1:4" s="3" customFormat="1" ht="15" customHeight="1">
      <c r="A16" s="69"/>
      <c r="B16" s="62"/>
      <c r="C16" s="59" t="s">
        <v>107</v>
      </c>
      <c r="D16" s="60" t="s">
        <v>108</v>
      </c>
    </row>
    <row r="17" spans="1:4" s="3" customFormat="1" ht="15" customHeight="1">
      <c r="A17" s="69"/>
      <c r="B17" s="62"/>
      <c r="C17" s="59" t="s">
        <v>109</v>
      </c>
      <c r="D17" s="60" t="s">
        <v>110</v>
      </c>
    </row>
    <row r="18" spans="1:4" s="3" customFormat="1" ht="15" customHeight="1">
      <c r="A18" s="70"/>
      <c r="B18" s="61"/>
      <c r="C18" s="59" t="s">
        <v>111</v>
      </c>
      <c r="D18" s="60" t="s">
        <v>112</v>
      </c>
    </row>
    <row r="19" spans="1:4" s="3" customFormat="1" ht="14.25" customHeight="1">
      <c r="A19" s="12" t="s">
        <v>5</v>
      </c>
      <c r="B19" s="13" t="s">
        <v>17</v>
      </c>
      <c r="C19" s="96" t="s">
        <v>113</v>
      </c>
      <c r="D19" s="97"/>
    </row>
    <row r="20" spans="1:4" s="3" customFormat="1">
      <c r="A20" s="12" t="s">
        <v>6</v>
      </c>
      <c r="B20" s="13" t="s">
        <v>18</v>
      </c>
      <c r="C20" s="98" t="s">
        <v>59</v>
      </c>
      <c r="D20" s="99"/>
    </row>
    <row r="21" spans="1:4" s="3" customFormat="1" ht="16.5" customHeight="1">
      <c r="A21" s="12" t="s">
        <v>7</v>
      </c>
      <c r="B21" s="13" t="s">
        <v>19</v>
      </c>
      <c r="C21" s="94" t="s">
        <v>20</v>
      </c>
      <c r="D21" s="95"/>
    </row>
    <row r="22" spans="1:4" s="3" customFormat="1" ht="16.5" customHeight="1">
      <c r="A22" s="24"/>
      <c r="B22" s="25"/>
      <c r="C22" s="24"/>
      <c r="D22" s="24"/>
    </row>
    <row r="23" spans="1:4" s="5" customFormat="1" ht="15.75" customHeight="1">
      <c r="A23" s="8" t="s">
        <v>21</v>
      </c>
      <c r="B23" s="17"/>
      <c r="C23" s="17"/>
      <c r="D23" s="17"/>
    </row>
    <row r="24" spans="1:4" s="5" customFormat="1" ht="15.75" customHeight="1">
      <c r="A24" s="16"/>
      <c r="B24" s="17"/>
      <c r="C24" s="17"/>
      <c r="D24" s="17"/>
    </row>
    <row r="25" spans="1:4" ht="21.75" customHeight="1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>
      <c r="A26" s="100" t="s">
        <v>27</v>
      </c>
      <c r="B26" s="101"/>
      <c r="C26" s="101"/>
      <c r="D26" s="102"/>
    </row>
    <row r="27" spans="1:4" s="5" customFormat="1" ht="15" customHeight="1">
      <c r="A27" s="28"/>
      <c r="B27" s="29"/>
      <c r="C27" s="29"/>
      <c r="D27" s="30"/>
    </row>
    <row r="28" spans="1:4" ht="13.5" customHeight="1">
      <c r="A28" s="7">
        <v>1</v>
      </c>
      <c r="B28" s="6" t="s">
        <v>116</v>
      </c>
      <c r="C28" s="6" t="s">
        <v>25</v>
      </c>
      <c r="D28" s="6" t="s">
        <v>26</v>
      </c>
    </row>
    <row r="29" spans="1:4">
      <c r="A29" s="20" t="s">
        <v>28</v>
      </c>
      <c r="B29" s="19"/>
      <c r="C29" s="19"/>
      <c r="D29" s="19"/>
    </row>
    <row r="30" spans="1:4" ht="12.75" customHeight="1">
      <c r="A30" s="7">
        <v>1</v>
      </c>
      <c r="B30" s="6" t="s">
        <v>150</v>
      </c>
      <c r="C30" s="6" t="s">
        <v>117</v>
      </c>
      <c r="D30" s="10" t="s">
        <v>118</v>
      </c>
    </row>
    <row r="31" spans="1:4">
      <c r="A31" s="20" t="s">
        <v>44</v>
      </c>
      <c r="B31" s="19"/>
      <c r="C31" s="19"/>
      <c r="D31" s="19"/>
    </row>
    <row r="32" spans="1:4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121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 ht="18" customHeight="1">
      <c r="A38" s="27"/>
      <c r="B38" s="11"/>
      <c r="C38" s="11"/>
      <c r="D38" s="11"/>
    </row>
    <row r="39" spans="1:4">
      <c r="A39" s="4" t="s">
        <v>54</v>
      </c>
      <c r="B39" s="19"/>
      <c r="C39" s="19"/>
      <c r="D39" s="19"/>
    </row>
    <row r="40" spans="1:4">
      <c r="A40" s="7">
        <v>1</v>
      </c>
      <c r="B40" s="6" t="s">
        <v>36</v>
      </c>
      <c r="C40" s="89">
        <v>1975</v>
      </c>
      <c r="D40" s="90"/>
    </row>
    <row r="41" spans="1:4">
      <c r="A41" s="7">
        <v>2</v>
      </c>
      <c r="B41" s="6" t="s">
        <v>38</v>
      </c>
      <c r="C41" s="89" t="s">
        <v>97</v>
      </c>
      <c r="D41" s="90"/>
    </row>
    <row r="42" spans="1:4" ht="15" customHeight="1">
      <c r="A42" s="7">
        <v>3</v>
      </c>
      <c r="B42" s="6" t="s">
        <v>39</v>
      </c>
      <c r="C42" s="89" t="s">
        <v>131</v>
      </c>
      <c r="D42" s="91"/>
    </row>
    <row r="43" spans="1:4">
      <c r="A43" s="7">
        <v>4</v>
      </c>
      <c r="B43" s="6" t="s">
        <v>37</v>
      </c>
      <c r="C43" s="89" t="s">
        <v>119</v>
      </c>
      <c r="D43" s="91"/>
    </row>
    <row r="44" spans="1:4">
      <c r="A44" s="7">
        <v>5</v>
      </c>
      <c r="B44" s="6" t="s">
        <v>40</v>
      </c>
      <c r="C44" s="89" t="s">
        <v>120</v>
      </c>
      <c r="D44" s="91"/>
    </row>
    <row r="45" spans="1:4">
      <c r="A45" s="7">
        <v>6</v>
      </c>
      <c r="B45" s="6" t="s">
        <v>124</v>
      </c>
      <c r="C45" s="89" t="s">
        <v>125</v>
      </c>
      <c r="D45" s="103"/>
    </row>
    <row r="46" spans="1:4">
      <c r="A46" s="7">
        <v>7</v>
      </c>
      <c r="B46" s="6" t="s">
        <v>41</v>
      </c>
      <c r="C46" s="89">
        <v>4249.46</v>
      </c>
      <c r="D46" s="90"/>
    </row>
    <row r="47" spans="1:4" ht="15" customHeight="1">
      <c r="A47" s="7">
        <v>8</v>
      </c>
      <c r="B47" s="6" t="s">
        <v>42</v>
      </c>
      <c r="C47" s="89">
        <v>100.3</v>
      </c>
      <c r="D47" s="90"/>
    </row>
    <row r="48" spans="1:4">
      <c r="A48" s="7">
        <v>9</v>
      </c>
      <c r="B48" s="6" t="s">
        <v>43</v>
      </c>
      <c r="C48" s="89" t="s">
        <v>145</v>
      </c>
      <c r="D48" s="90"/>
    </row>
    <row r="49" spans="1:3">
      <c r="A49" s="56" t="s">
        <v>95</v>
      </c>
      <c r="B49" s="56" t="s">
        <v>96</v>
      </c>
      <c r="C49" s="56" t="s">
        <v>128</v>
      </c>
    </row>
    <row r="50" spans="1:3" ht="15" customHeight="1">
      <c r="A50" s="4"/>
    </row>
    <row r="51" spans="1:3">
      <c r="A51" s="4"/>
    </row>
    <row r="53" spans="1:3" ht="15" customHeight="1"/>
  </sheetData>
  <mergeCells count="16">
    <mergeCell ref="C46:D46"/>
    <mergeCell ref="C47:D47"/>
    <mergeCell ref="C48:D48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  <mergeCell ref="C45:D45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0"/>
  <sheetViews>
    <sheetView topLeftCell="A42" workbookViewId="0">
      <selection activeCell="A71" sqref="A71:D71"/>
    </sheetView>
  </sheetViews>
  <sheetFormatPr defaultRowHeight="1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7" width="9.7109375" customWidth="1"/>
    <col min="8" max="8" width="10.42578125" customWidth="1"/>
  </cols>
  <sheetData>
    <row r="1" spans="1:8">
      <c r="A1" s="4" t="s">
        <v>142</v>
      </c>
      <c r="B1"/>
      <c r="C1" s="41"/>
      <c r="D1" s="41"/>
    </row>
    <row r="2" spans="1:8" ht="13.5" customHeight="1">
      <c r="A2" s="4" t="s">
        <v>152</v>
      </c>
      <c r="B2"/>
      <c r="C2" s="41"/>
      <c r="D2" s="41"/>
    </row>
    <row r="3" spans="1:8" ht="56.25" customHeight="1">
      <c r="A3" s="78" t="s">
        <v>67</v>
      </c>
      <c r="B3" s="79"/>
      <c r="C3" s="42" t="s">
        <v>68</v>
      </c>
      <c r="D3" s="31" t="s">
        <v>69</v>
      </c>
      <c r="E3" s="31" t="s">
        <v>70</v>
      </c>
      <c r="F3" s="31" t="s">
        <v>71</v>
      </c>
      <c r="G3" s="43" t="s">
        <v>72</v>
      </c>
      <c r="H3" s="31" t="s">
        <v>73</v>
      </c>
    </row>
    <row r="4" spans="1:8" ht="26.25" customHeight="1">
      <c r="A4" s="87" t="s">
        <v>153</v>
      </c>
      <c r="B4" s="79"/>
      <c r="C4" s="42"/>
      <c r="D4" s="31">
        <f>D5+D6</f>
        <v>549.56999999999994</v>
      </c>
      <c r="E4" s="31"/>
      <c r="F4" s="31"/>
      <c r="G4" s="43"/>
      <c r="H4" s="31"/>
    </row>
    <row r="5" spans="1:8" ht="21" customHeight="1">
      <c r="A5" s="78" t="s">
        <v>140</v>
      </c>
      <c r="B5" s="79"/>
      <c r="C5" s="42"/>
      <c r="D5" s="31">
        <v>621.54</v>
      </c>
      <c r="E5" s="31"/>
      <c r="F5" s="31"/>
      <c r="G5" s="43"/>
      <c r="H5" s="31"/>
    </row>
    <row r="6" spans="1:8" ht="17.25" customHeight="1">
      <c r="A6" s="81" t="s">
        <v>141</v>
      </c>
      <c r="B6" s="79"/>
      <c r="C6" s="42"/>
      <c r="D6" s="31">
        <v>-71.97</v>
      </c>
      <c r="E6" s="31"/>
      <c r="F6" s="31"/>
      <c r="G6" s="43"/>
      <c r="H6" s="31"/>
    </row>
    <row r="7" spans="1:8" ht="12.75" customHeight="1">
      <c r="A7" s="87" t="s">
        <v>154</v>
      </c>
      <c r="B7" s="84"/>
      <c r="C7" s="84"/>
      <c r="D7" s="84"/>
      <c r="E7" s="84"/>
      <c r="F7" s="84"/>
      <c r="G7" s="84"/>
      <c r="H7" s="83"/>
    </row>
    <row r="8" spans="1:8" ht="21.75" customHeight="1">
      <c r="A8" s="111" t="s">
        <v>74</v>
      </c>
      <c r="B8" s="112"/>
      <c r="C8" s="35">
        <v>20.420000000000002</v>
      </c>
      <c r="D8" s="32">
        <v>-69.45</v>
      </c>
      <c r="E8" s="32">
        <f>E12+E15+E18+E21+E24++E27</f>
        <v>999.42000000000007</v>
      </c>
      <c r="F8" s="32">
        <f>F12+F15+F18+F21+F24++F27</f>
        <v>1002.62</v>
      </c>
      <c r="G8" s="32">
        <f>G12+G15+G18+G21+G24++G27</f>
        <v>1002.62</v>
      </c>
      <c r="H8" s="7">
        <f>F8-E8+D8</f>
        <v>-66.250000000000071</v>
      </c>
    </row>
    <row r="9" spans="1:8">
      <c r="A9" s="44" t="s">
        <v>75</v>
      </c>
      <c r="B9" s="45"/>
      <c r="C9" s="7">
        <v>18.38</v>
      </c>
      <c r="D9" s="32">
        <v>-62.51</v>
      </c>
      <c r="E9" s="7">
        <f>E8-E10</f>
        <v>899.48</v>
      </c>
      <c r="F9" s="7">
        <f>F8-F10</f>
        <v>902.68000000000006</v>
      </c>
      <c r="G9" s="7">
        <f>G8-G10</f>
        <v>902.68000000000006</v>
      </c>
      <c r="H9" s="7">
        <f t="shared" ref="H9:H10" si="0">F9-E9+D9</f>
        <v>-59.309999999999953</v>
      </c>
    </row>
    <row r="10" spans="1:8">
      <c r="A10" s="113" t="s">
        <v>76</v>
      </c>
      <c r="B10" s="114"/>
      <c r="C10" s="7">
        <v>2.04</v>
      </c>
      <c r="D10" s="32">
        <v>-6.94</v>
      </c>
      <c r="E10" s="7">
        <v>99.94</v>
      </c>
      <c r="F10" s="7">
        <v>99.94</v>
      </c>
      <c r="G10" s="7">
        <v>99.94</v>
      </c>
      <c r="H10" s="7">
        <f t="shared" si="0"/>
        <v>-6.94</v>
      </c>
    </row>
    <row r="11" spans="1:8" ht="12.75" customHeight="1">
      <c r="A11" s="115" t="s">
        <v>77</v>
      </c>
      <c r="B11" s="116"/>
      <c r="C11" s="116"/>
      <c r="D11" s="116"/>
      <c r="E11" s="116"/>
      <c r="F11" s="116"/>
      <c r="G11" s="116"/>
      <c r="H11" s="117"/>
    </row>
    <row r="12" spans="1:8" ht="15" customHeight="1">
      <c r="A12" s="118" t="s">
        <v>57</v>
      </c>
      <c r="B12" s="119"/>
      <c r="C12" s="35">
        <v>5.65</v>
      </c>
      <c r="D12" s="32">
        <v>-18.13</v>
      </c>
      <c r="E12" s="32">
        <v>288.19</v>
      </c>
      <c r="F12" s="32">
        <v>289.02999999999997</v>
      </c>
      <c r="G12" s="32">
        <v>289.02999999999997</v>
      </c>
      <c r="H12" s="7">
        <f t="shared" ref="H12:H30" si="1">F12-E12+D12</f>
        <v>-17.290000000000024</v>
      </c>
    </row>
    <row r="13" spans="1:8">
      <c r="A13" s="44" t="s">
        <v>75</v>
      </c>
      <c r="B13" s="45"/>
      <c r="C13" s="7">
        <v>5.08</v>
      </c>
      <c r="D13" s="32">
        <v>-16.32</v>
      </c>
      <c r="E13" s="7">
        <f>E12-E14</f>
        <v>259.37</v>
      </c>
      <c r="F13" s="7">
        <f>F12-F14</f>
        <v>260.13</v>
      </c>
      <c r="G13" s="7">
        <f>G12-G14</f>
        <v>260.13</v>
      </c>
      <c r="H13" s="7">
        <f t="shared" si="1"/>
        <v>-15.560000000000009</v>
      </c>
    </row>
    <row r="14" spans="1:8">
      <c r="A14" s="113" t="s">
        <v>76</v>
      </c>
      <c r="B14" s="114"/>
      <c r="C14" s="7">
        <v>0.56999999999999995</v>
      </c>
      <c r="D14" s="32">
        <v>-1.81</v>
      </c>
      <c r="E14" s="7">
        <v>28.82</v>
      </c>
      <c r="F14" s="7">
        <v>28.9</v>
      </c>
      <c r="G14" s="7">
        <v>28.9</v>
      </c>
      <c r="H14" s="7">
        <f t="shared" si="1"/>
        <v>-1.7300000000000018</v>
      </c>
    </row>
    <row r="15" spans="1:8" ht="23.25" customHeight="1">
      <c r="A15" s="118" t="s">
        <v>46</v>
      </c>
      <c r="B15" s="120"/>
      <c r="C15" s="35">
        <v>3.45</v>
      </c>
      <c r="D15" s="32">
        <v>-11.07</v>
      </c>
      <c r="E15" s="32">
        <v>176</v>
      </c>
      <c r="F15" s="32">
        <v>176.49</v>
      </c>
      <c r="G15" s="32">
        <v>176.49</v>
      </c>
      <c r="H15" s="7">
        <f t="shared" si="1"/>
        <v>-10.579999999999991</v>
      </c>
    </row>
    <row r="16" spans="1:8">
      <c r="A16" s="44" t="s">
        <v>75</v>
      </c>
      <c r="B16" s="45"/>
      <c r="C16" s="7">
        <v>3.1</v>
      </c>
      <c r="D16" s="32">
        <v>-9.9600000000000009</v>
      </c>
      <c r="E16" s="7">
        <f>E15-E17</f>
        <v>158.4</v>
      </c>
      <c r="F16" s="7">
        <f>F15-F17</f>
        <v>158.84</v>
      </c>
      <c r="G16" s="7">
        <f>G15-G17</f>
        <v>158.84</v>
      </c>
      <c r="H16" s="7">
        <f t="shared" si="1"/>
        <v>-9.5200000000000031</v>
      </c>
    </row>
    <row r="17" spans="1:8" ht="15" customHeight="1">
      <c r="A17" s="113" t="s">
        <v>76</v>
      </c>
      <c r="B17" s="103"/>
      <c r="C17" s="7">
        <v>0.35</v>
      </c>
      <c r="D17" s="32">
        <v>-1.1100000000000001</v>
      </c>
      <c r="E17" s="7">
        <v>17.600000000000001</v>
      </c>
      <c r="F17" s="7">
        <v>17.649999999999999</v>
      </c>
      <c r="G17" s="7">
        <v>17.649999999999999</v>
      </c>
      <c r="H17" s="7">
        <f t="shared" si="1"/>
        <v>-1.0600000000000029</v>
      </c>
    </row>
    <row r="18" spans="1:8" ht="15" customHeight="1">
      <c r="A18" s="118" t="s">
        <v>58</v>
      </c>
      <c r="B18" s="120"/>
      <c r="C18" s="42">
        <v>2.37</v>
      </c>
      <c r="D18" s="32">
        <v>-7.61</v>
      </c>
      <c r="E18" s="32">
        <v>120.89</v>
      </c>
      <c r="F18" s="32">
        <v>121.24</v>
      </c>
      <c r="G18" s="32">
        <v>121.24</v>
      </c>
      <c r="H18" s="7">
        <f t="shared" si="1"/>
        <v>-7.260000000000006</v>
      </c>
    </row>
    <row r="19" spans="1:8" ht="13.5" customHeight="1">
      <c r="A19" s="44" t="s">
        <v>75</v>
      </c>
      <c r="B19" s="45"/>
      <c r="C19" s="7">
        <v>2.13</v>
      </c>
      <c r="D19" s="32">
        <v>-6.84</v>
      </c>
      <c r="E19" s="7">
        <f>E18-E20</f>
        <v>108.8</v>
      </c>
      <c r="F19" s="7">
        <f>F18-F20</f>
        <v>109.11999999999999</v>
      </c>
      <c r="G19" s="7">
        <f>G18-G20</f>
        <v>109.11999999999999</v>
      </c>
      <c r="H19" s="7">
        <f t="shared" si="1"/>
        <v>-6.5200000000000067</v>
      </c>
    </row>
    <row r="20" spans="1:8" ht="12.75" customHeight="1">
      <c r="A20" s="113" t="s">
        <v>76</v>
      </c>
      <c r="B20" s="103"/>
      <c r="C20" s="7">
        <v>0.24</v>
      </c>
      <c r="D20" s="32">
        <v>-0.77</v>
      </c>
      <c r="E20" s="7">
        <v>12.09</v>
      </c>
      <c r="F20" s="7">
        <v>12.12</v>
      </c>
      <c r="G20" s="7">
        <v>12.12</v>
      </c>
      <c r="H20" s="7">
        <f t="shared" si="1"/>
        <v>-0.74000000000000066</v>
      </c>
    </row>
    <row r="21" spans="1:8">
      <c r="A21" s="118" t="s">
        <v>94</v>
      </c>
      <c r="B21" s="119"/>
      <c r="C21" s="34">
        <v>1.1100000000000001</v>
      </c>
      <c r="D21" s="32">
        <v>-3.56</v>
      </c>
      <c r="E21" s="7">
        <v>56.62</v>
      </c>
      <c r="F21" s="7">
        <v>56.78</v>
      </c>
      <c r="G21" s="7">
        <v>56.78</v>
      </c>
      <c r="H21" s="7">
        <f t="shared" si="1"/>
        <v>-3.3999999999999964</v>
      </c>
    </row>
    <row r="22" spans="1:8" ht="14.25" customHeight="1">
      <c r="A22" s="44" t="s">
        <v>75</v>
      </c>
      <c r="B22" s="45"/>
      <c r="C22" s="7">
        <v>1</v>
      </c>
      <c r="D22" s="32">
        <v>-3.21</v>
      </c>
      <c r="E22" s="7">
        <f>E21-E23</f>
        <v>50.959999999999994</v>
      </c>
      <c r="F22" s="7">
        <f>F21-F23</f>
        <v>51.11</v>
      </c>
      <c r="G22" s="7">
        <f>G21-G23</f>
        <v>51.11</v>
      </c>
      <c r="H22" s="7">
        <f t="shared" si="1"/>
        <v>-3.0599999999999943</v>
      </c>
    </row>
    <row r="23" spans="1:8" ht="14.25" customHeight="1">
      <c r="A23" s="113" t="s">
        <v>76</v>
      </c>
      <c r="B23" s="114"/>
      <c r="C23" s="7">
        <v>0.11</v>
      </c>
      <c r="D23" s="32">
        <v>-0.35</v>
      </c>
      <c r="E23" s="7">
        <v>5.66</v>
      </c>
      <c r="F23" s="7">
        <v>5.67</v>
      </c>
      <c r="G23" s="7">
        <v>5.67</v>
      </c>
      <c r="H23" s="7">
        <f t="shared" si="1"/>
        <v>-0.34000000000000019</v>
      </c>
    </row>
    <row r="24" spans="1:8" ht="14.25" customHeight="1">
      <c r="A24" s="10" t="s">
        <v>47</v>
      </c>
      <c r="B24" s="46"/>
      <c r="C24" s="34">
        <v>3.65</v>
      </c>
      <c r="D24" s="32">
        <v>-11.71</v>
      </c>
      <c r="E24" s="7">
        <v>186.26</v>
      </c>
      <c r="F24" s="7">
        <v>186.72</v>
      </c>
      <c r="G24" s="7">
        <v>186.72</v>
      </c>
      <c r="H24" s="7">
        <f t="shared" si="1"/>
        <v>-11.249999999999993</v>
      </c>
    </row>
    <row r="25" spans="1:8" ht="14.25" customHeight="1">
      <c r="A25" s="44" t="s">
        <v>75</v>
      </c>
      <c r="B25" s="45"/>
      <c r="C25" s="7">
        <v>3.29</v>
      </c>
      <c r="D25" s="32">
        <v>-10.55</v>
      </c>
      <c r="E25" s="7">
        <f>E24-E26</f>
        <v>167.63</v>
      </c>
      <c r="F25" s="7">
        <f>F24-F26</f>
        <v>168.05</v>
      </c>
      <c r="G25" s="7">
        <f>G24-G26</f>
        <v>168.05</v>
      </c>
      <c r="H25" s="7">
        <f t="shared" si="1"/>
        <v>-10.129999999999985</v>
      </c>
    </row>
    <row r="26" spans="1:8">
      <c r="A26" s="113" t="s">
        <v>76</v>
      </c>
      <c r="B26" s="103"/>
      <c r="C26" s="7">
        <v>0.36</v>
      </c>
      <c r="D26" s="32">
        <v>-1.1599999999999999</v>
      </c>
      <c r="E26" s="7">
        <v>18.63</v>
      </c>
      <c r="F26" s="7">
        <v>18.670000000000002</v>
      </c>
      <c r="G26" s="7">
        <v>18.670000000000002</v>
      </c>
      <c r="H26" s="7">
        <f t="shared" si="1"/>
        <v>-1.1199999999999972</v>
      </c>
    </row>
    <row r="27" spans="1:8" ht="14.25" customHeight="1">
      <c r="A27" s="121" t="s">
        <v>48</v>
      </c>
      <c r="B27" s="122"/>
      <c r="C27" s="127">
        <v>4.1900000000000004</v>
      </c>
      <c r="D27" s="32">
        <v>-17.37</v>
      </c>
      <c r="E27" s="109">
        <v>171.46</v>
      </c>
      <c r="F27" s="109">
        <v>172.36</v>
      </c>
      <c r="G27" s="109">
        <v>172.36</v>
      </c>
      <c r="H27" s="7">
        <f t="shared" si="1"/>
        <v>-16.469999999999995</v>
      </c>
    </row>
    <row r="28" spans="1:8" ht="0.75" hidden="1" customHeight="1">
      <c r="A28" s="123"/>
      <c r="B28" s="124"/>
      <c r="C28" s="128"/>
      <c r="D28" s="32"/>
      <c r="E28" s="110"/>
      <c r="F28" s="110"/>
      <c r="G28" s="110"/>
      <c r="H28" s="7">
        <f t="shared" si="1"/>
        <v>0</v>
      </c>
    </row>
    <row r="29" spans="1:8">
      <c r="A29" s="44" t="s">
        <v>75</v>
      </c>
      <c r="B29" s="45"/>
      <c r="C29" s="7">
        <v>3.77</v>
      </c>
      <c r="D29" s="32">
        <v>-15.64</v>
      </c>
      <c r="E29" s="7">
        <f>E27-E30</f>
        <v>154.31</v>
      </c>
      <c r="F29" s="7">
        <f>F27-F30</f>
        <v>155.12</v>
      </c>
      <c r="G29" s="7">
        <f>G27-G30</f>
        <v>155.12</v>
      </c>
      <c r="H29" s="7">
        <f t="shared" si="1"/>
        <v>-14.829999999999998</v>
      </c>
    </row>
    <row r="30" spans="1:8">
      <c r="A30" s="113" t="s">
        <v>76</v>
      </c>
      <c r="B30" s="103"/>
      <c r="C30" s="7">
        <v>0.42</v>
      </c>
      <c r="D30" s="32">
        <v>-1.73</v>
      </c>
      <c r="E30" s="7">
        <v>17.149999999999999</v>
      </c>
      <c r="F30" s="7">
        <v>17.239999999999998</v>
      </c>
      <c r="G30" s="7">
        <v>17.239999999999998</v>
      </c>
      <c r="H30" s="7">
        <f t="shared" si="1"/>
        <v>-1.6400000000000001</v>
      </c>
    </row>
    <row r="31" spans="1:8">
      <c r="A31" s="65"/>
      <c r="B31" s="64"/>
      <c r="C31" s="7"/>
      <c r="D31" s="7"/>
      <c r="E31" s="7"/>
      <c r="F31" s="7"/>
      <c r="G31" s="63"/>
      <c r="H31" s="7"/>
    </row>
    <row r="32" spans="1:8" ht="14.25" customHeight="1">
      <c r="A32" s="111" t="s">
        <v>49</v>
      </c>
      <c r="B32" s="106"/>
      <c r="C32" s="34">
        <v>7.8</v>
      </c>
      <c r="D32" s="34">
        <v>594.65</v>
      </c>
      <c r="E32" s="34">
        <v>377.7</v>
      </c>
      <c r="F32" s="34">
        <v>380.55</v>
      </c>
      <c r="G32" s="71">
        <f>G33+G34</f>
        <v>856.65000000000009</v>
      </c>
      <c r="H32" s="34">
        <f>F32-E32+D32+F32-G32</f>
        <v>121.39999999999986</v>
      </c>
    </row>
    <row r="33" spans="1:9" ht="15.75" customHeight="1">
      <c r="A33" s="44" t="s">
        <v>78</v>
      </c>
      <c r="B33" s="45"/>
      <c r="C33" s="34">
        <v>7.02</v>
      </c>
      <c r="D33" s="34">
        <v>597.04999999999995</v>
      </c>
      <c r="E33" s="7">
        <f>E32-E34</f>
        <v>339.93</v>
      </c>
      <c r="F33" s="7">
        <f>F32-F34</f>
        <v>342.49</v>
      </c>
      <c r="G33" s="75">
        <v>818.59</v>
      </c>
      <c r="H33" s="34">
        <f t="shared" ref="H33:H34" si="2">F33-E33+D33+F33-G33</f>
        <v>123.50999999999988</v>
      </c>
    </row>
    <row r="34" spans="1:9" ht="12.75" customHeight="1">
      <c r="A34" s="113" t="s">
        <v>76</v>
      </c>
      <c r="B34" s="103"/>
      <c r="C34" s="7">
        <v>0.78</v>
      </c>
      <c r="D34" s="34">
        <v>-2.4</v>
      </c>
      <c r="E34" s="7">
        <v>37.770000000000003</v>
      </c>
      <c r="F34" s="7">
        <v>38.06</v>
      </c>
      <c r="G34" s="7">
        <v>38.06</v>
      </c>
      <c r="H34" s="34">
        <f t="shared" si="2"/>
        <v>-2.1099999999999994</v>
      </c>
      <c r="I34" t="s">
        <v>130</v>
      </c>
    </row>
    <row r="35" spans="1:9" ht="12.75" customHeight="1">
      <c r="A35" s="133" t="s">
        <v>156</v>
      </c>
      <c r="B35" s="148"/>
      <c r="C35" s="7"/>
      <c r="D35" s="34"/>
      <c r="E35" s="7">
        <f>E37+E38+E39+E40</f>
        <v>160.06</v>
      </c>
      <c r="F35" s="7">
        <f>F37+F38+F39+F40</f>
        <v>133</v>
      </c>
      <c r="G35" s="7">
        <v>133</v>
      </c>
      <c r="H35" s="34">
        <f>F35-E35</f>
        <v>-27.060000000000002</v>
      </c>
    </row>
    <row r="36" spans="1:9" ht="12.75" customHeight="1">
      <c r="A36" s="44" t="s">
        <v>157</v>
      </c>
      <c r="B36" s="88"/>
      <c r="C36" s="7"/>
      <c r="D36" s="34"/>
      <c r="E36" s="7"/>
      <c r="F36" s="7"/>
      <c r="G36" s="7"/>
      <c r="H36" s="34"/>
    </row>
    <row r="37" spans="1:9" ht="12.75" customHeight="1">
      <c r="A37" s="149" t="s">
        <v>158</v>
      </c>
      <c r="B37" s="134"/>
      <c r="C37" s="7"/>
      <c r="D37" s="34"/>
      <c r="E37" s="7">
        <v>5.97</v>
      </c>
      <c r="F37" s="7">
        <v>4.95</v>
      </c>
      <c r="G37" s="7">
        <v>4.95</v>
      </c>
      <c r="H37" s="34">
        <f t="shared" ref="H37:H40" si="3">F37-E37</f>
        <v>-1.0199999999999996</v>
      </c>
    </row>
    <row r="38" spans="1:9" ht="12.75" customHeight="1">
      <c r="A38" s="149" t="s">
        <v>160</v>
      </c>
      <c r="B38" s="134"/>
      <c r="C38" s="7"/>
      <c r="D38" s="34"/>
      <c r="E38" s="7">
        <v>28.38</v>
      </c>
      <c r="F38" s="7">
        <v>23.38</v>
      </c>
      <c r="G38" s="7">
        <v>23.38</v>
      </c>
      <c r="H38" s="34">
        <f t="shared" si="3"/>
        <v>-5</v>
      </c>
    </row>
    <row r="39" spans="1:9" ht="12.75" customHeight="1">
      <c r="A39" s="149" t="s">
        <v>161</v>
      </c>
      <c r="B39" s="134"/>
      <c r="C39" s="7"/>
      <c r="D39" s="34"/>
      <c r="E39" s="7">
        <v>122.69</v>
      </c>
      <c r="F39" s="7">
        <v>102.27</v>
      </c>
      <c r="G39" s="7">
        <v>102.27</v>
      </c>
      <c r="H39" s="34">
        <f t="shared" si="3"/>
        <v>-20.420000000000002</v>
      </c>
    </row>
    <row r="40" spans="1:9" ht="12.75" customHeight="1">
      <c r="A40" s="149" t="s">
        <v>159</v>
      </c>
      <c r="B40" s="134"/>
      <c r="C40" s="7"/>
      <c r="D40" s="34"/>
      <c r="E40" s="7">
        <v>3.02</v>
      </c>
      <c r="F40" s="7">
        <v>2.4</v>
      </c>
      <c r="G40" s="7">
        <v>2.4</v>
      </c>
      <c r="H40" s="34">
        <f t="shared" si="3"/>
        <v>-0.62000000000000011</v>
      </c>
    </row>
    <row r="41" spans="1:9" ht="13.5" customHeight="1">
      <c r="A41" s="133" t="s">
        <v>126</v>
      </c>
      <c r="B41" s="134"/>
      <c r="C41" s="7"/>
      <c r="D41" s="18"/>
      <c r="E41" s="34">
        <f>E8+E32+E35</f>
        <v>1537.18</v>
      </c>
      <c r="F41" s="34">
        <f t="shared" ref="F41:G41" si="4">F8+F32+F35</f>
        <v>1516.17</v>
      </c>
      <c r="G41" s="34">
        <f t="shared" si="4"/>
        <v>1992.27</v>
      </c>
      <c r="H41" s="34"/>
    </row>
    <row r="42" spans="1:9" ht="13.5" customHeight="1">
      <c r="A42" s="133" t="s">
        <v>127</v>
      </c>
      <c r="B42" s="134"/>
      <c r="C42" s="7"/>
      <c r="D42" s="7"/>
      <c r="E42" s="7"/>
      <c r="F42" s="7"/>
      <c r="G42" s="74"/>
      <c r="H42" s="34"/>
    </row>
    <row r="43" spans="1:9" ht="22.5" customHeight="1">
      <c r="A43" s="135" t="s">
        <v>132</v>
      </c>
      <c r="B43" s="136"/>
      <c r="C43" s="7"/>
      <c r="D43" s="7">
        <v>10.37</v>
      </c>
      <c r="E43" s="7">
        <v>7.02</v>
      </c>
      <c r="F43" s="7">
        <v>7.02</v>
      </c>
      <c r="G43" s="66">
        <v>1.2</v>
      </c>
      <c r="H43" s="34">
        <f t="shared" ref="H43:H52" si="5">F43-E43+D43+F43-G43</f>
        <v>16.190000000000001</v>
      </c>
    </row>
    <row r="44" spans="1:9" ht="12" customHeight="1">
      <c r="A44" s="129" t="s">
        <v>133</v>
      </c>
      <c r="B44" s="130"/>
      <c r="C44" s="7"/>
      <c r="D44" s="7">
        <v>0</v>
      </c>
      <c r="E44" s="7">
        <v>1.2</v>
      </c>
      <c r="F44" s="7">
        <v>1.2</v>
      </c>
      <c r="G44" s="66">
        <v>1.2</v>
      </c>
      <c r="H44" s="7">
        <f t="shared" si="5"/>
        <v>0</v>
      </c>
    </row>
    <row r="45" spans="1:9" ht="12.75" customHeight="1">
      <c r="A45" s="107" t="s">
        <v>134</v>
      </c>
      <c r="B45" s="131"/>
      <c r="C45" s="7" t="s">
        <v>135</v>
      </c>
      <c r="D45" s="7">
        <v>3</v>
      </c>
      <c r="E45" s="7">
        <v>2.4</v>
      </c>
      <c r="F45" s="7">
        <v>2.4</v>
      </c>
      <c r="G45" s="66">
        <v>0.4</v>
      </c>
      <c r="H45" s="34">
        <f t="shared" si="5"/>
        <v>5</v>
      </c>
    </row>
    <row r="46" spans="1:9" ht="13.5" customHeight="1">
      <c r="A46" s="132" t="s">
        <v>147</v>
      </c>
      <c r="B46" s="130"/>
      <c r="C46" s="7" t="s">
        <v>136</v>
      </c>
      <c r="D46" s="7">
        <v>0</v>
      </c>
      <c r="E46" s="7">
        <v>0.4</v>
      </c>
      <c r="F46" s="7">
        <v>0.4</v>
      </c>
      <c r="G46" s="66">
        <v>0.4</v>
      </c>
      <c r="H46" s="7">
        <f t="shared" si="5"/>
        <v>0</v>
      </c>
    </row>
    <row r="47" spans="1:9" ht="15" hidden="1" customHeight="1">
      <c r="A47" s="129" t="s">
        <v>50</v>
      </c>
      <c r="B47" s="130"/>
      <c r="C47" s="7">
        <v>5.27</v>
      </c>
      <c r="D47" s="7"/>
      <c r="E47" s="7"/>
      <c r="F47" s="7"/>
      <c r="G47" s="66"/>
      <c r="H47" s="7"/>
    </row>
    <row r="48" spans="1:9" ht="15" customHeight="1">
      <c r="A48" s="107" t="s">
        <v>144</v>
      </c>
      <c r="B48" s="108"/>
      <c r="C48" s="7" t="s">
        <v>148</v>
      </c>
      <c r="D48" s="7">
        <v>6.02</v>
      </c>
      <c r="E48" s="7">
        <v>3</v>
      </c>
      <c r="F48" s="7">
        <v>3</v>
      </c>
      <c r="G48" s="82">
        <v>0.5</v>
      </c>
      <c r="H48" s="34">
        <f t="shared" si="5"/>
        <v>8.52</v>
      </c>
    </row>
    <row r="49" spans="1:8" ht="15" customHeight="1">
      <c r="A49" s="129" t="s">
        <v>147</v>
      </c>
      <c r="B49" s="106"/>
      <c r="C49" s="7"/>
      <c r="D49" s="7">
        <v>-0.12</v>
      </c>
      <c r="E49" s="7">
        <v>0.5</v>
      </c>
      <c r="F49" s="7">
        <v>0.5</v>
      </c>
      <c r="G49" s="82">
        <v>0.5</v>
      </c>
      <c r="H49" s="7">
        <f t="shared" si="5"/>
        <v>-0.12</v>
      </c>
    </row>
    <row r="50" spans="1:8" ht="15.75" customHeight="1">
      <c r="A50" s="107" t="s">
        <v>146</v>
      </c>
      <c r="B50" s="130"/>
      <c r="C50" s="7" t="s">
        <v>149</v>
      </c>
      <c r="D50" s="7">
        <v>4.9800000000000004</v>
      </c>
      <c r="E50" s="7">
        <v>6</v>
      </c>
      <c r="F50" s="7">
        <v>6</v>
      </c>
      <c r="G50" s="7">
        <v>1.02</v>
      </c>
      <c r="H50" s="34">
        <f t="shared" si="5"/>
        <v>9.9600000000000009</v>
      </c>
    </row>
    <row r="51" spans="1:8" ht="15.75" customHeight="1">
      <c r="A51" s="129" t="s">
        <v>147</v>
      </c>
      <c r="B51" s="141"/>
      <c r="C51" s="7"/>
      <c r="D51" s="7">
        <v>0</v>
      </c>
      <c r="E51" s="7">
        <v>1.02</v>
      </c>
      <c r="F51" s="7">
        <v>1.02</v>
      </c>
      <c r="G51" s="7">
        <v>1.02</v>
      </c>
      <c r="H51" s="34">
        <f t="shared" si="5"/>
        <v>0</v>
      </c>
    </row>
    <row r="52" spans="1:8" ht="15.75" customHeight="1">
      <c r="A52" s="107" t="s">
        <v>186</v>
      </c>
      <c r="B52" s="108"/>
      <c r="C52" s="7"/>
      <c r="D52" s="7">
        <v>0</v>
      </c>
      <c r="E52" s="7">
        <v>6</v>
      </c>
      <c r="F52" s="7">
        <v>4.05</v>
      </c>
      <c r="G52" s="7">
        <v>4.05</v>
      </c>
      <c r="H52" s="34">
        <f t="shared" si="5"/>
        <v>-1.9500000000000002</v>
      </c>
    </row>
    <row r="53" spans="1:8" ht="15.75" customHeight="1">
      <c r="A53" s="126" t="s">
        <v>126</v>
      </c>
      <c r="B53" s="126"/>
      <c r="C53" s="7"/>
      <c r="D53" s="7"/>
      <c r="E53" s="7">
        <f>E41+E43+E45+E48+E50+E52</f>
        <v>1561.6000000000001</v>
      </c>
      <c r="F53" s="7">
        <f t="shared" ref="F53:G53" si="6">F41+F43+F45+F48+F50+F52</f>
        <v>1538.64</v>
      </c>
      <c r="G53" s="7">
        <f t="shared" si="6"/>
        <v>1999.44</v>
      </c>
      <c r="H53" s="34"/>
    </row>
    <row r="54" spans="1:8" ht="15.75" customHeight="1">
      <c r="A54" s="85" t="s">
        <v>139</v>
      </c>
      <c r="B54" s="85"/>
      <c r="C54" s="7"/>
      <c r="D54" s="7">
        <v>549.57000000000005</v>
      </c>
      <c r="E54" s="7"/>
      <c r="F54" s="7"/>
      <c r="G54" s="7"/>
      <c r="H54" s="7">
        <f>F53-E53+D54+F53-G53</f>
        <v>65.809999999999945</v>
      </c>
    </row>
    <row r="55" spans="1:8" ht="21.75" customHeight="1">
      <c r="A55" s="125" t="s">
        <v>155</v>
      </c>
      <c r="B55" s="125"/>
      <c r="C55" s="7"/>
      <c r="D55" s="7"/>
      <c r="E55" s="7"/>
      <c r="F55" s="7"/>
      <c r="G55" s="7"/>
      <c r="H55" s="34">
        <f>H56+H57</f>
        <v>65.809999999999818</v>
      </c>
    </row>
    <row r="56" spans="1:8" ht="18" customHeight="1">
      <c r="A56" s="85" t="s">
        <v>140</v>
      </c>
      <c r="B56" s="85"/>
      <c r="C56" s="7"/>
      <c r="D56" s="7"/>
      <c r="E56" s="7"/>
      <c r="F56" s="7"/>
      <c r="G56" s="7"/>
      <c r="H56" s="7">
        <f>H33+H43+H45+H48+H50</f>
        <v>163.17999999999989</v>
      </c>
    </row>
    <row r="57" spans="1:8" ht="20.25" customHeight="1">
      <c r="A57" s="125" t="s">
        <v>141</v>
      </c>
      <c r="B57" s="125"/>
      <c r="C57" s="7"/>
      <c r="D57" s="7"/>
      <c r="E57" s="80"/>
      <c r="F57" s="80"/>
      <c r="G57" s="80"/>
      <c r="H57" s="7">
        <f>H8+H34+H35+H52</f>
        <v>-97.370000000000076</v>
      </c>
    </row>
    <row r="58" spans="1:8" ht="14.25" customHeight="1">
      <c r="A58" s="57"/>
      <c r="B58" s="57"/>
      <c r="C58" s="27"/>
      <c r="D58" s="27"/>
      <c r="E58" s="58"/>
      <c r="F58" s="58"/>
      <c r="G58" s="58"/>
      <c r="H58" s="48"/>
    </row>
    <row r="59" spans="1:8" ht="14.25" customHeight="1">
      <c r="A59" s="139" t="s">
        <v>122</v>
      </c>
      <c r="B59" s="140"/>
      <c r="C59" s="140"/>
      <c r="D59" s="140"/>
      <c r="E59" s="140"/>
      <c r="F59" s="140"/>
      <c r="G59" s="140"/>
      <c r="H59" s="140"/>
    </row>
    <row r="60" spans="1:8" ht="14.25" customHeight="1">
      <c r="A60" s="73"/>
      <c r="B60" s="72"/>
      <c r="C60" s="72"/>
      <c r="D60" s="72"/>
      <c r="E60" s="72"/>
      <c r="F60" s="72"/>
      <c r="G60" s="72"/>
      <c r="H60" s="72"/>
    </row>
    <row r="61" spans="1:8">
      <c r="A61" s="21" t="s">
        <v>162</v>
      </c>
      <c r="D61" s="22"/>
      <c r="E61" s="22"/>
      <c r="F61" s="22"/>
      <c r="G61" s="22"/>
    </row>
    <row r="62" spans="1:8">
      <c r="A62" s="143" t="s">
        <v>61</v>
      </c>
      <c r="B62" s="103"/>
      <c r="C62" s="103"/>
      <c r="D62" s="144"/>
      <c r="E62" s="36" t="s">
        <v>62</v>
      </c>
      <c r="F62" s="36" t="s">
        <v>63</v>
      </c>
      <c r="G62" s="36" t="s">
        <v>143</v>
      </c>
      <c r="H62" s="86"/>
    </row>
    <row r="63" spans="1:8">
      <c r="A63" s="104" t="s">
        <v>114</v>
      </c>
      <c r="B63" s="146"/>
      <c r="C63" s="146"/>
      <c r="D63" s="147"/>
      <c r="E63" s="37">
        <v>42826</v>
      </c>
      <c r="F63" s="36">
        <v>2</v>
      </c>
      <c r="G63" s="38">
        <v>1.22</v>
      </c>
      <c r="H63" s="6" t="s">
        <v>137</v>
      </c>
    </row>
    <row r="64" spans="1:8">
      <c r="A64" s="104" t="s">
        <v>163</v>
      </c>
      <c r="B64" s="105"/>
      <c r="C64" s="105"/>
      <c r="D64" s="106"/>
      <c r="E64" s="37">
        <v>42887</v>
      </c>
      <c r="F64" s="36" t="s">
        <v>164</v>
      </c>
      <c r="G64" s="38">
        <v>34.68</v>
      </c>
      <c r="H64" s="6" t="s">
        <v>165</v>
      </c>
    </row>
    <row r="65" spans="1:8">
      <c r="A65" s="104" t="s">
        <v>166</v>
      </c>
      <c r="B65" s="105"/>
      <c r="C65" s="105"/>
      <c r="D65" s="106"/>
      <c r="E65" s="37">
        <v>42979</v>
      </c>
      <c r="F65" s="36" t="s">
        <v>164</v>
      </c>
      <c r="G65" s="38">
        <v>24.82</v>
      </c>
      <c r="H65" s="6" t="s">
        <v>167</v>
      </c>
    </row>
    <row r="66" spans="1:8">
      <c r="A66" s="104" t="s">
        <v>168</v>
      </c>
      <c r="B66" s="105"/>
      <c r="C66" s="105"/>
      <c r="D66" s="106"/>
      <c r="E66" s="37">
        <v>42948</v>
      </c>
      <c r="F66" s="36">
        <v>1</v>
      </c>
      <c r="G66" s="38">
        <v>2</v>
      </c>
      <c r="H66" s="6" t="s">
        <v>169</v>
      </c>
    </row>
    <row r="67" spans="1:8">
      <c r="A67" s="104" t="s">
        <v>170</v>
      </c>
      <c r="B67" s="105"/>
      <c r="C67" s="105"/>
      <c r="D67" s="106"/>
      <c r="E67" s="37">
        <v>42948</v>
      </c>
      <c r="F67" s="36" t="s">
        <v>164</v>
      </c>
      <c r="G67" s="38">
        <v>227.48</v>
      </c>
      <c r="H67" s="6" t="s">
        <v>171</v>
      </c>
    </row>
    <row r="68" spans="1:8">
      <c r="A68" s="104" t="s">
        <v>172</v>
      </c>
      <c r="B68" s="105"/>
      <c r="C68" s="105"/>
      <c r="D68" s="106"/>
      <c r="E68" s="37">
        <v>42917</v>
      </c>
      <c r="F68" s="36" t="s">
        <v>164</v>
      </c>
      <c r="G68" s="38">
        <v>85.32</v>
      </c>
      <c r="H68" s="6" t="s">
        <v>173</v>
      </c>
    </row>
    <row r="69" spans="1:8">
      <c r="A69" s="104" t="s">
        <v>174</v>
      </c>
      <c r="B69" s="105"/>
      <c r="C69" s="105"/>
      <c r="D69" s="106"/>
      <c r="E69" s="37">
        <v>42948</v>
      </c>
      <c r="F69" s="36" t="s">
        <v>175</v>
      </c>
      <c r="G69" s="38">
        <v>0.6</v>
      </c>
      <c r="H69" s="6" t="s">
        <v>176</v>
      </c>
    </row>
    <row r="70" spans="1:8">
      <c r="A70" s="104" t="s">
        <v>177</v>
      </c>
      <c r="B70" s="105"/>
      <c r="C70" s="105"/>
      <c r="D70" s="106"/>
      <c r="E70" s="37">
        <v>43070</v>
      </c>
      <c r="F70" s="36" t="s">
        <v>181</v>
      </c>
      <c r="G70" s="38">
        <v>407.35</v>
      </c>
      <c r="H70" s="6" t="s">
        <v>178</v>
      </c>
    </row>
    <row r="71" spans="1:8">
      <c r="A71" s="104" t="s">
        <v>179</v>
      </c>
      <c r="B71" s="105"/>
      <c r="C71" s="105"/>
      <c r="D71" s="106"/>
      <c r="E71" s="37">
        <v>43009</v>
      </c>
      <c r="F71" s="36"/>
      <c r="G71" s="38">
        <v>8.1</v>
      </c>
      <c r="H71" s="6" t="s">
        <v>180</v>
      </c>
    </row>
    <row r="72" spans="1:8">
      <c r="A72" s="104" t="s">
        <v>182</v>
      </c>
      <c r="B72" s="105"/>
      <c r="C72" s="105"/>
      <c r="D72" s="106"/>
      <c r="E72" s="37">
        <v>43070</v>
      </c>
      <c r="F72" s="36" t="s">
        <v>183</v>
      </c>
      <c r="G72" s="38">
        <v>21.02</v>
      </c>
      <c r="H72" s="6" t="s">
        <v>171</v>
      </c>
    </row>
    <row r="73" spans="1:8">
      <c r="A73" s="104" t="s">
        <v>184</v>
      </c>
      <c r="B73" s="105"/>
      <c r="C73" s="105"/>
      <c r="D73" s="106"/>
      <c r="E73" s="37">
        <v>43070</v>
      </c>
      <c r="F73" s="36" t="s">
        <v>185</v>
      </c>
      <c r="G73" s="38">
        <v>6</v>
      </c>
      <c r="H73" s="6" t="s">
        <v>171</v>
      </c>
    </row>
    <row r="74" spans="1:8">
      <c r="A74" s="104" t="s">
        <v>8</v>
      </c>
      <c r="B74" s="146"/>
      <c r="C74" s="146"/>
      <c r="D74" s="147"/>
      <c r="E74" s="37"/>
      <c r="F74" s="36"/>
      <c r="G74" s="38">
        <f>SUM(G63:G73)</f>
        <v>818.59</v>
      </c>
      <c r="H74" s="86" t="s">
        <v>138</v>
      </c>
    </row>
    <row r="75" spans="1:8">
      <c r="A75" s="21" t="s">
        <v>51</v>
      </c>
      <c r="D75" s="22"/>
      <c r="E75" s="22"/>
      <c r="F75" s="22"/>
      <c r="G75" s="22"/>
    </row>
    <row r="76" spans="1:8">
      <c r="A76" s="21" t="s">
        <v>52</v>
      </c>
      <c r="D76" s="22"/>
      <c r="E76" s="22"/>
      <c r="F76" s="22"/>
      <c r="G76" s="22"/>
    </row>
    <row r="77" spans="1:8" ht="23.25" customHeight="1">
      <c r="A77" s="143" t="s">
        <v>65</v>
      </c>
      <c r="B77" s="103"/>
      <c r="C77" s="103"/>
      <c r="D77" s="103"/>
      <c r="E77" s="144"/>
      <c r="F77" s="40" t="s">
        <v>63</v>
      </c>
      <c r="G77" s="39" t="s">
        <v>64</v>
      </c>
    </row>
    <row r="78" spans="1:8">
      <c r="A78" s="104" t="s">
        <v>66</v>
      </c>
      <c r="B78" s="105"/>
      <c r="C78" s="105"/>
      <c r="D78" s="105"/>
      <c r="E78" s="106"/>
      <c r="F78" s="36">
        <v>2</v>
      </c>
      <c r="G78" s="36">
        <v>1909.56</v>
      </c>
      <c r="H78" t="s">
        <v>138</v>
      </c>
    </row>
    <row r="79" spans="1:8">
      <c r="A79" s="47"/>
      <c r="B79" s="48"/>
      <c r="C79" s="48"/>
      <c r="D79" s="48"/>
      <c r="E79" s="48"/>
      <c r="F79" s="49"/>
      <c r="G79" s="49"/>
    </row>
    <row r="80" spans="1:8">
      <c r="A80" s="53" t="s">
        <v>79</v>
      </c>
      <c r="B80" s="54"/>
      <c r="C80" s="54"/>
      <c r="D80" s="54"/>
      <c r="E80" s="54"/>
      <c r="F80" s="36"/>
      <c r="G80" s="36"/>
    </row>
    <row r="81" spans="1:7">
      <c r="A81" s="143" t="s">
        <v>80</v>
      </c>
      <c r="B81" s="145"/>
      <c r="C81" s="89" t="s">
        <v>81</v>
      </c>
      <c r="D81" s="145"/>
      <c r="E81" s="36" t="s">
        <v>82</v>
      </c>
      <c r="F81" s="36" t="s">
        <v>83</v>
      </c>
      <c r="G81" s="36" t="s">
        <v>84</v>
      </c>
    </row>
    <row r="82" spans="1:7">
      <c r="A82" s="143" t="s">
        <v>129</v>
      </c>
      <c r="B82" s="145"/>
      <c r="C82" s="89">
        <v>0</v>
      </c>
      <c r="D82" s="144"/>
      <c r="E82" s="36">
        <v>1</v>
      </c>
      <c r="F82" s="36" t="s">
        <v>60</v>
      </c>
      <c r="G82" s="36" t="s">
        <v>60</v>
      </c>
    </row>
    <row r="83" spans="1:7">
      <c r="A83" s="50"/>
      <c r="B83" s="51"/>
      <c r="C83" s="27"/>
      <c r="D83" s="52"/>
      <c r="E83" s="49"/>
      <c r="F83" s="49"/>
      <c r="G83" s="49"/>
    </row>
    <row r="84" spans="1:7" ht="15" customHeight="1">
      <c r="A84" s="77"/>
      <c r="B84" s="77"/>
      <c r="C84" s="77"/>
      <c r="D84" s="77"/>
      <c r="E84" s="49"/>
      <c r="F84" s="49"/>
      <c r="G84" s="49"/>
    </row>
    <row r="85" spans="1:7">
      <c r="A85" s="21" t="s">
        <v>115</v>
      </c>
      <c r="D85" s="22"/>
      <c r="E85" s="22"/>
      <c r="F85" s="22"/>
      <c r="G85" s="22"/>
    </row>
    <row r="86" spans="1:7">
      <c r="A86" s="142" t="s">
        <v>187</v>
      </c>
      <c r="B86" s="140"/>
      <c r="C86" s="140"/>
      <c r="D86" s="140"/>
      <c r="E86" s="140"/>
      <c r="F86" s="140"/>
      <c r="G86" s="140"/>
    </row>
    <row r="87" spans="1:7" ht="23.25" customHeight="1">
      <c r="A87" s="137" t="s">
        <v>188</v>
      </c>
      <c r="B87" s="138"/>
      <c r="C87" s="138"/>
      <c r="D87" s="138"/>
      <c r="E87" s="138"/>
      <c r="F87" s="138"/>
      <c r="G87" s="138"/>
    </row>
    <row r="88" spans="1:7" ht="28.5" hidden="1" customHeight="1">
      <c r="A88" s="138"/>
      <c r="B88" s="138"/>
      <c r="C88" s="138"/>
      <c r="D88" s="138"/>
      <c r="E88" s="138"/>
      <c r="F88" s="138"/>
      <c r="G88" s="138"/>
    </row>
    <row r="89" spans="1:7">
      <c r="A89" s="76"/>
      <c r="B89" s="76"/>
      <c r="C89" s="76"/>
      <c r="D89" s="76"/>
      <c r="E89" s="76"/>
      <c r="F89" s="76"/>
      <c r="G89" s="76"/>
    </row>
    <row r="90" spans="1:7">
      <c r="A90" s="76"/>
      <c r="B90" s="76"/>
      <c r="C90" s="76"/>
      <c r="D90" s="76"/>
      <c r="E90" s="76"/>
      <c r="F90" s="76"/>
      <c r="G90" s="76"/>
    </row>
    <row r="91" spans="1:7">
      <c r="A91" s="22" t="s">
        <v>85</v>
      </c>
      <c r="B91" s="55"/>
    </row>
    <row r="92" spans="1:7">
      <c r="A92" s="22" t="s">
        <v>86</v>
      </c>
      <c r="B92" s="55"/>
      <c r="E92" s="22" t="s">
        <v>88</v>
      </c>
    </row>
    <row r="93" spans="1:7">
      <c r="A93" s="22" t="s">
        <v>87</v>
      </c>
      <c r="B93" s="55"/>
    </row>
    <row r="94" spans="1:7">
      <c r="A94" s="22"/>
      <c r="B94" s="55"/>
    </row>
    <row r="95" spans="1:7">
      <c r="A95" s="22"/>
      <c r="B95" s="55"/>
    </row>
    <row r="96" spans="1:7">
      <c r="A96" s="19" t="s">
        <v>89</v>
      </c>
    </row>
    <row r="97" spans="1:1">
      <c r="A97" s="19" t="s">
        <v>90</v>
      </c>
    </row>
    <row r="98" spans="1:1">
      <c r="A98" s="19" t="s">
        <v>91</v>
      </c>
    </row>
    <row r="99" spans="1:1">
      <c r="A99" s="19" t="s">
        <v>92</v>
      </c>
    </row>
    <row r="100" spans="1:1">
      <c r="A100" s="19"/>
    </row>
  </sheetData>
  <mergeCells count="62">
    <mergeCell ref="A67:D67"/>
    <mergeCell ref="A68:D68"/>
    <mergeCell ref="A69:D69"/>
    <mergeCell ref="A87:G88"/>
    <mergeCell ref="A59:H59"/>
    <mergeCell ref="A51:B51"/>
    <mergeCell ref="A86:G86"/>
    <mergeCell ref="A62:D62"/>
    <mergeCell ref="A81:B81"/>
    <mergeCell ref="A63:D63"/>
    <mergeCell ref="A82:B82"/>
    <mergeCell ref="C81:D81"/>
    <mergeCell ref="C82:D82"/>
    <mergeCell ref="A74:D74"/>
    <mergeCell ref="A77:E77"/>
    <mergeCell ref="A78:E78"/>
    <mergeCell ref="A64:D64"/>
    <mergeCell ref="A70:D70"/>
    <mergeCell ref="A71:D71"/>
    <mergeCell ref="G27:G28"/>
    <mergeCell ref="A26:B26"/>
    <mergeCell ref="A27:B28"/>
    <mergeCell ref="A57:B57"/>
    <mergeCell ref="A55:B55"/>
    <mergeCell ref="A53:B53"/>
    <mergeCell ref="C27:C28"/>
    <mergeCell ref="A30:B30"/>
    <mergeCell ref="A32:B32"/>
    <mergeCell ref="A47:B47"/>
    <mergeCell ref="A44:B44"/>
    <mergeCell ref="A45:B45"/>
    <mergeCell ref="A46:B46"/>
    <mergeCell ref="A34:B34"/>
    <mergeCell ref="A41:B41"/>
    <mergeCell ref="A42:B42"/>
    <mergeCell ref="A15:B15"/>
    <mergeCell ref="A17:B17"/>
    <mergeCell ref="A18:B18"/>
    <mergeCell ref="A20:B20"/>
    <mergeCell ref="A23:B23"/>
    <mergeCell ref="A21:B21"/>
    <mergeCell ref="A8:B8"/>
    <mergeCell ref="A10:B10"/>
    <mergeCell ref="A11:H11"/>
    <mergeCell ref="A12:B12"/>
    <mergeCell ref="A14:B14"/>
    <mergeCell ref="A72:D72"/>
    <mergeCell ref="A73:D73"/>
    <mergeCell ref="A52:B52"/>
    <mergeCell ref="E27:E28"/>
    <mergeCell ref="F27:F28"/>
    <mergeCell ref="A43:B43"/>
    <mergeCell ref="A48:B48"/>
    <mergeCell ref="A49:B49"/>
    <mergeCell ref="A50:B50"/>
    <mergeCell ref="A35:B35"/>
    <mergeCell ref="A37:B37"/>
    <mergeCell ref="A38:B38"/>
    <mergeCell ref="A39:B39"/>
    <mergeCell ref="A40:B40"/>
    <mergeCell ref="A65:D65"/>
    <mergeCell ref="A66:D6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2018-02-12T06:39:24Z</cp:lastPrinted>
  <dcterms:created xsi:type="dcterms:W3CDTF">2013-02-18T04:38:06Z</dcterms:created>
  <dcterms:modified xsi:type="dcterms:W3CDTF">2018-02-21T22:22:33Z</dcterms:modified>
</cp:coreProperties>
</file>