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4" i="8" l="1"/>
  <c r="F44" i="8"/>
  <c r="E44" i="8"/>
  <c r="H34" i="8"/>
  <c r="F36" i="8"/>
  <c r="E36" i="8"/>
  <c r="H36" i="8"/>
  <c r="H43" i="8"/>
  <c r="F8" i="8"/>
  <c r="E8" i="8"/>
  <c r="H8" i="8"/>
  <c r="H48" i="8"/>
  <c r="G29" i="8"/>
  <c r="G26" i="8"/>
  <c r="G25" i="8"/>
  <c r="G23" i="8"/>
  <c r="G22" i="8"/>
  <c r="G20" i="8"/>
  <c r="G19" i="8"/>
  <c r="G17" i="8"/>
  <c r="G16" i="8"/>
  <c r="G14" i="8"/>
  <c r="G13" i="8"/>
  <c r="F26" i="8"/>
  <c r="H41" i="8"/>
  <c r="H40" i="8"/>
  <c r="H39" i="8"/>
  <c r="H38" i="8"/>
  <c r="D29" i="8"/>
  <c r="D25" i="8"/>
  <c r="D22" i="8"/>
  <c r="D19" i="8"/>
  <c r="D16" i="8"/>
  <c r="D13" i="8"/>
  <c r="D9" i="8"/>
  <c r="F33" i="8"/>
  <c r="E33" i="8"/>
  <c r="H33" i="8"/>
  <c r="H47" i="8"/>
  <c r="G60" i="8"/>
  <c r="G32" i="8"/>
  <c r="G8" i="8"/>
  <c r="G10" i="8"/>
  <c r="G9" i="8"/>
  <c r="H46" i="8"/>
  <c r="H45" i="8"/>
  <c r="F10" i="8"/>
  <c r="F9" i="8"/>
  <c r="E10" i="8"/>
  <c r="E9" i="8"/>
  <c r="F29" i="8"/>
  <c r="E29" i="8"/>
  <c r="F25" i="8"/>
  <c r="E26" i="8"/>
  <c r="E25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H32" i="8"/>
  <c r="H30" i="8"/>
  <c r="H29" i="8"/>
  <c r="H28" i="8"/>
  <c r="H27" i="8"/>
  <c r="H26" i="8"/>
  <c r="H25" i="8"/>
  <c r="H24" i="8"/>
  <c r="H20" i="8"/>
  <c r="H19" i="8"/>
  <c r="H18" i="8"/>
  <c r="H17" i="8"/>
  <c r="H16" i="8"/>
  <c r="H15" i="8"/>
  <c r="H14" i="8"/>
  <c r="H13" i="8"/>
  <c r="H12" i="8"/>
  <c r="H10" i="8"/>
  <c r="H9" i="8"/>
  <c r="H23" i="8"/>
  <c r="H22" i="8"/>
  <c r="H21" i="8"/>
</calcChain>
</file>

<file path=xl/sharedStrings.xml><?xml version="1.0" encoding="utf-8"?>
<sst xmlns="http://schemas.openxmlformats.org/spreadsheetml/2006/main" count="185" uniqueCount="160">
  <si>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</si>
  <si>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</si>
  <si>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</si>
  <si>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</si>
  <si>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</si>
  <si>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</si>
  <si>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</si>
  <si>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</si>
  <si>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</si>
  <si>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</si>
  <si>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</si>
  <si>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</si>
  <si>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</si>
  <si>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</si>
  <si>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</si>
  <si>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</si>
  <si>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</si>
  <si>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</si>
  <si>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</si>
  <si>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</si>
  <si>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</si>
  <si>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</si>
  <si>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</si>
  <si>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</si>
  <si>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</si>
  <si>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</si>
  <si>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</si>
  <si>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</si>
  <si>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</si>
  <si>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</si>
  <si>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</si>
  <si>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</si>
  <si>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</si>
  <si>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</si>
  <si>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</si>
  <si>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</si>
  <si>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</si>
  <si>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</si>
  <si>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</si>
  <si>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</si>
  <si>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</si>
  <si>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</si>
  <si>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</si>
  <si>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</si>
  <si>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</si>
  <si>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</si>
  <si>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</si>
  <si>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</si>
  <si>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</si>
  <si>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</si>
  <si>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</si>
  <si>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</si>
  <si>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</si>
  <si>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</si>
  <si>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</si>
  <si>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</si>
  <si>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</si>
  <si>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</si>
  <si>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</si>
  <si>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</si>
  <si>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</si>
  <si>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</si>
  <si>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</si>
  <si>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</si>
  <si>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</si>
  <si>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</si>
  <si>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</si>
  <si>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</si>
  <si>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</si>
  <si>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</si>
  <si>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</si>
  <si>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</si>
  <si>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</si>
  <si>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</si>
  <si>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</si>
  <si>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</si>
  <si>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</si>
  <si>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</si>
  <si>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</si>
  <si>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</si>
  <si>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</si>
  <si>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</si>
  <si>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</si>
  <si>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</si>
  <si>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</si>
  <si>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</si>
  <si>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</si>
  <si>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</si>
  <si>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</si>
  <si>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</si>
  <si>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</si>
  <si>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</si>
  <si>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</si>
  <si>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</si>
  <si>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</si>
  <si>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</si>
  <si>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</si>
  <si>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</si>
  <si>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</si>
  <si>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</si>
  <si>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</si>
  <si>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</si>
  <si>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</si>
  <si>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</si>
  <si>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</si>
  <si>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</si>
  <si>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</si>
  <si>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</si>
  <si>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</si>
  <si>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</si>
  <si>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</si>
  <si>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</si>
  <si>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</si>
  <si>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</si>
  <si>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№ 61 по ул. Тунгусской</t>
  </si>
  <si>
    <t>ООО "Территория"</t>
  </si>
  <si>
    <t xml:space="preserve"> ООО "Викс -ДВ"</t>
  </si>
  <si>
    <t>Кр.Знамени, 131</t>
  </si>
  <si>
    <t>2-941-889</t>
  </si>
  <si>
    <t>2 подъезда</t>
  </si>
  <si>
    <t>2 лифта</t>
  </si>
  <si>
    <t>2 м/провода</t>
  </si>
  <si>
    <t xml:space="preserve">                                          01 октября 2011 г.</t>
  </si>
  <si>
    <t>Тунгусская, 61</t>
  </si>
  <si>
    <t>ул. Тунгусская,8</t>
  </si>
  <si>
    <t>итого по дому:</t>
  </si>
  <si>
    <t>количество проживающих</t>
  </si>
  <si>
    <t>сумма, т.р.</t>
  </si>
  <si>
    <t>исполнит.</t>
  </si>
  <si>
    <t>Ресо-Гарантия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</si>
  <si>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</si>
  <si>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</si>
  <si>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</si>
  <si>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</si>
  <si>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133 чел.</t>
  </si>
  <si>
    <t>всего: 1847, 4 кв.м</t>
  </si>
  <si>
    <t>4698, 3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</si>
  <si>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</si>
  <si>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</si>
  <si>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</si>
  <si>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</si>
  <si>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</si>
  <si>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</si>
  <si>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ООО ТСГ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</si>
  <si>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</si>
  <si>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</si>
  <si>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</si>
  <si>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</si>
  <si>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переходящ. остатки д/ср-в на конец  2018 г.</t>
  </si>
  <si>
    <t>3. Перечень работ, выполненных по статье " текущий ремонт"  в 2018 году.</t>
  </si>
  <si>
    <t>замена фурнитуры на пластиковые двери</t>
  </si>
  <si>
    <t>2 шт</t>
  </si>
  <si>
    <t>ремонт пластиковых окон</t>
  </si>
  <si>
    <t>Установка счетчика тепловой энергии</t>
  </si>
  <si>
    <t>компл</t>
  </si>
  <si>
    <t>План по статье "текущий ремонт" на 2019 год.</t>
  </si>
  <si>
    <t>Предложение Управляющей компании:1.  ремонт инженерных коммуникаций , в т.ч. системы электроснабжения. Косметический ремонт лестничных клеток. Собственникам необходимо предоставить протокол общего собрания о согласии проведения указанных работ  для формирования плана текущего ремонта  на 2019 год.</t>
  </si>
  <si>
    <t>4.Ослуживание теплового  счетчика</t>
  </si>
  <si>
    <t>Энергополис</t>
  </si>
  <si>
    <r>
      <t>ИСХ_№ 591/02 от 21.02.2019 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</si>
</sst>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6" fillId="0" borderId="0" xfId="0" applyFont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114</v>
      </c>
    </row>
    <row r="4" spans="1:4" ht="14.25" customHeight="1" x14ac:dyDescent="0.25">
      <c r="A4" s="22" t="s">
        <v>159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 x14ac:dyDescent="0.25">
      <c r="A10" s="12" t="s">
        <v>2</v>
      </c>
      <c r="B10" s="15" t="s">
        <v>14</v>
      </c>
      <c r="C10" s="97" t="s">
        <v>92</v>
      </c>
      <c r="D10" s="98"/>
    </row>
    <row r="11" spans="1:4" s="3" customFormat="1" ht="15" customHeight="1" x14ac:dyDescent="0.25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 x14ac:dyDescent="0.25">
      <c r="A12" s="66" t="s">
        <v>4</v>
      </c>
      <c r="B12" s="67" t="s">
        <v>96</v>
      </c>
      <c r="C12" s="59" t="s">
        <v>97</v>
      </c>
      <c r="D12" s="60" t="s">
        <v>98</v>
      </c>
    </row>
    <row r="13" spans="1:4" s="3" customFormat="1" ht="15" customHeight="1" x14ac:dyDescent="0.25">
      <c r="A13" s="68"/>
      <c r="B13" s="62"/>
      <c r="C13" s="59" t="s">
        <v>99</v>
      </c>
      <c r="D13" s="60" t="s">
        <v>100</v>
      </c>
    </row>
    <row r="14" spans="1:4" s="3" customFormat="1" ht="15" customHeight="1" x14ac:dyDescent="0.25">
      <c r="A14" s="68"/>
      <c r="B14" s="62"/>
      <c r="C14" s="59" t="s">
        <v>101</v>
      </c>
      <c r="D14" s="60" t="s">
        <v>102</v>
      </c>
    </row>
    <row r="15" spans="1:4" s="3" customFormat="1" ht="15" customHeight="1" x14ac:dyDescent="0.25">
      <c r="A15" s="68"/>
      <c r="B15" s="62"/>
      <c r="C15" s="59" t="s">
        <v>103</v>
      </c>
      <c r="D15" s="60" t="s">
        <v>104</v>
      </c>
    </row>
    <row r="16" spans="1:4" s="3" customFormat="1" ht="15" customHeight="1" x14ac:dyDescent="0.25">
      <c r="A16" s="68"/>
      <c r="B16" s="62"/>
      <c r="C16" s="59" t="s">
        <v>105</v>
      </c>
      <c r="D16" s="60" t="s">
        <v>106</v>
      </c>
    </row>
    <row r="17" spans="1:4" s="3" customFormat="1" ht="15" customHeight="1" x14ac:dyDescent="0.25">
      <c r="A17" s="68"/>
      <c r="B17" s="62"/>
      <c r="C17" s="59" t="s">
        <v>107</v>
      </c>
      <c r="D17" s="60" t="s">
        <v>108</v>
      </c>
    </row>
    <row r="18" spans="1:4" s="3" customFormat="1" ht="15" customHeight="1" x14ac:dyDescent="0.25">
      <c r="A18" s="69"/>
      <c r="B18" s="61"/>
      <c r="C18" s="59" t="s">
        <v>109</v>
      </c>
      <c r="D18" s="60" t="s">
        <v>110</v>
      </c>
    </row>
    <row r="19" spans="1:4" s="3" customFormat="1" ht="14.25" customHeight="1" x14ac:dyDescent="0.25">
      <c r="A19" s="12" t="s">
        <v>5</v>
      </c>
      <c r="B19" s="13" t="s">
        <v>17</v>
      </c>
      <c r="C19" s="99" t="s">
        <v>111</v>
      </c>
      <c r="D19" s="100"/>
    </row>
    <row r="20" spans="1:4" s="3" customFormat="1" x14ac:dyDescent="0.25">
      <c r="A20" s="12" t="s">
        <v>6</v>
      </c>
      <c r="B20" s="13" t="s">
        <v>18</v>
      </c>
      <c r="C20" s="101" t="s">
        <v>58</v>
      </c>
      <c r="D20" s="102"/>
    </row>
    <row r="21" spans="1:4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3" t="s">
        <v>27</v>
      </c>
      <c r="B26" s="104"/>
      <c r="C26" s="104"/>
      <c r="D26" s="105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115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116</v>
      </c>
      <c r="C30" s="6" t="s">
        <v>117</v>
      </c>
      <c r="D30" s="10" t="s">
        <v>118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124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2">
        <v>1989</v>
      </c>
      <c r="D40" s="93"/>
    </row>
    <row r="41" spans="1:4" x14ac:dyDescent="0.25">
      <c r="A41" s="7">
        <v>2</v>
      </c>
      <c r="B41" s="6" t="s">
        <v>38</v>
      </c>
      <c r="C41" s="92" t="s">
        <v>95</v>
      </c>
      <c r="D41" s="93"/>
    </row>
    <row r="42" spans="1:4" ht="15" customHeight="1" x14ac:dyDescent="0.25">
      <c r="A42" s="7">
        <v>3</v>
      </c>
      <c r="B42" s="6" t="s">
        <v>39</v>
      </c>
      <c r="C42" s="92" t="s">
        <v>119</v>
      </c>
      <c r="D42" s="94"/>
    </row>
    <row r="43" spans="1:4" x14ac:dyDescent="0.25">
      <c r="A43" s="7">
        <v>4</v>
      </c>
      <c r="B43" s="6" t="s">
        <v>37</v>
      </c>
      <c r="C43" s="92" t="s">
        <v>120</v>
      </c>
      <c r="D43" s="94"/>
    </row>
    <row r="44" spans="1:4" x14ac:dyDescent="0.25">
      <c r="A44" s="7">
        <v>5</v>
      </c>
      <c r="B44" s="6" t="s">
        <v>40</v>
      </c>
      <c r="C44" s="92" t="s">
        <v>121</v>
      </c>
      <c r="D44" s="94"/>
    </row>
    <row r="45" spans="1:4" x14ac:dyDescent="0.25">
      <c r="A45" s="7">
        <v>6</v>
      </c>
      <c r="B45" s="6" t="s">
        <v>41</v>
      </c>
      <c r="C45" s="92" t="s">
        <v>136</v>
      </c>
      <c r="D45" s="93"/>
    </row>
    <row r="46" spans="1:4" ht="15" customHeight="1" x14ac:dyDescent="0.25">
      <c r="A46" s="7">
        <v>7</v>
      </c>
      <c r="B46" s="6" t="s">
        <v>42</v>
      </c>
      <c r="C46" s="92" t="s">
        <v>59</v>
      </c>
      <c r="D46" s="93"/>
    </row>
    <row r="47" spans="1:4" x14ac:dyDescent="0.25">
      <c r="A47" s="7">
        <v>8</v>
      </c>
      <c r="B47" s="6" t="s">
        <v>43</v>
      </c>
      <c r="C47" s="92" t="s">
        <v>135</v>
      </c>
      <c r="D47" s="93"/>
    </row>
    <row r="48" spans="1:4" x14ac:dyDescent="0.25">
      <c r="A48" s="7">
        <v>9</v>
      </c>
      <c r="B48" s="6" t="s">
        <v>126</v>
      </c>
      <c r="C48" s="92" t="s">
        <v>134</v>
      </c>
      <c r="D48" s="93"/>
    </row>
    <row r="49" spans="1:4" x14ac:dyDescent="0.25">
      <c r="A49" s="75"/>
      <c r="B49" s="75" t="s">
        <v>94</v>
      </c>
      <c r="C49" s="75" t="s">
        <v>122</v>
      </c>
      <c r="D49" s="7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1" workbookViewId="0">
      <selection activeCell="H57" sqref="H5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85546875" customWidth="1"/>
  </cols>
  <sheetData>
    <row r="1" spans="1:8" x14ac:dyDescent="0.25">
      <c r="A1" s="4" t="s">
        <v>133</v>
      </c>
      <c r="B1"/>
      <c r="C1" s="42"/>
      <c r="D1" s="42"/>
    </row>
    <row r="2" spans="1:8" ht="13.5" customHeight="1" x14ac:dyDescent="0.25">
      <c r="A2" s="4" t="s">
        <v>145</v>
      </c>
      <c r="B2"/>
      <c r="C2" s="42"/>
      <c r="D2" s="42"/>
    </row>
    <row r="3" spans="1:8" ht="56.25" customHeight="1" x14ac:dyDescent="0.25">
      <c r="A3" s="78" t="s">
        <v>66</v>
      </c>
      <c r="B3" s="79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23.25" customHeight="1" x14ac:dyDescent="0.25">
      <c r="A4" s="131" t="s">
        <v>146</v>
      </c>
      <c r="B4" s="132"/>
      <c r="C4" s="43"/>
      <c r="D4" s="32">
        <v>654.24</v>
      </c>
      <c r="E4" s="32"/>
      <c r="F4" s="32"/>
      <c r="G4" s="44"/>
      <c r="H4" s="32"/>
    </row>
    <row r="5" spans="1:8" ht="21" customHeight="1" x14ac:dyDescent="0.25">
      <c r="A5" s="78" t="s">
        <v>131</v>
      </c>
      <c r="B5" s="79"/>
      <c r="C5" s="43"/>
      <c r="D5" s="32">
        <v>1029.24</v>
      </c>
      <c r="E5" s="32"/>
      <c r="F5" s="32"/>
      <c r="G5" s="44"/>
      <c r="H5" s="32"/>
    </row>
    <row r="6" spans="1:8" ht="18.75" customHeight="1" x14ac:dyDescent="0.25">
      <c r="A6" s="78" t="s">
        <v>132</v>
      </c>
      <c r="B6" s="79"/>
      <c r="C6" s="43"/>
      <c r="D6" s="32">
        <v>-375</v>
      </c>
      <c r="E6" s="32"/>
      <c r="F6" s="32"/>
      <c r="G6" s="44"/>
      <c r="H6" s="32"/>
    </row>
    <row r="7" spans="1:8" ht="20.25" customHeight="1" x14ac:dyDescent="0.25">
      <c r="A7" s="133" t="s">
        <v>147</v>
      </c>
      <c r="B7" s="111"/>
      <c r="C7" s="111"/>
      <c r="D7" s="111"/>
      <c r="E7" s="111"/>
      <c r="F7" s="111"/>
      <c r="G7" s="111"/>
      <c r="H7" s="124"/>
    </row>
    <row r="8" spans="1:8" ht="17.25" customHeight="1" x14ac:dyDescent="0.25">
      <c r="A8" s="137" t="s">
        <v>73</v>
      </c>
      <c r="B8" s="128"/>
      <c r="C8" s="36">
        <v>21.13</v>
      </c>
      <c r="D8" s="33">
        <v>-328.91</v>
      </c>
      <c r="E8" s="33">
        <f>E12+E15+E18+E21+E24+E27</f>
        <v>1174.47</v>
      </c>
      <c r="F8" s="33">
        <f>F12+F15+F18+F21+F24+F27</f>
        <v>1148.28</v>
      </c>
      <c r="G8" s="33">
        <f>G12+G15+G18+G21+G24+G27</f>
        <v>1148.28</v>
      </c>
      <c r="H8" s="81">
        <f>F8-E8+D8</f>
        <v>-355.10000000000008</v>
      </c>
    </row>
    <row r="9" spans="1:8" x14ac:dyDescent="0.25">
      <c r="A9" s="45" t="s">
        <v>74</v>
      </c>
      <c r="B9" s="46"/>
      <c r="C9" s="7">
        <v>19.02</v>
      </c>
      <c r="D9" s="7">
        <f>D8-D10</f>
        <v>-296.02000000000004</v>
      </c>
      <c r="E9" s="81">
        <f>E8-E10</f>
        <v>1057.0230000000001</v>
      </c>
      <c r="F9" s="81">
        <f>F8-F10</f>
        <v>1033.452</v>
      </c>
      <c r="G9" s="81">
        <f>G8-G10</f>
        <v>1033.452</v>
      </c>
      <c r="H9" s="81">
        <f t="shared" ref="H9:H10" si="0">F9-E9+D9</f>
        <v>-319.59100000000018</v>
      </c>
    </row>
    <row r="10" spans="1:8" x14ac:dyDescent="0.25">
      <c r="A10" s="110" t="s">
        <v>75</v>
      </c>
      <c r="B10" s="111"/>
      <c r="C10" s="7">
        <v>2.11</v>
      </c>
      <c r="D10" s="7">
        <v>-32.89</v>
      </c>
      <c r="E10" s="81">
        <f>E8*10%</f>
        <v>117.447</v>
      </c>
      <c r="F10" s="81">
        <f>F8*10%</f>
        <v>114.828</v>
      </c>
      <c r="G10" s="81">
        <f>G8*10%</f>
        <v>114.828</v>
      </c>
      <c r="H10" s="81">
        <f t="shared" si="0"/>
        <v>-35.509</v>
      </c>
    </row>
    <row r="11" spans="1:8" ht="12.75" customHeight="1" x14ac:dyDescent="0.25">
      <c r="A11" s="133" t="s">
        <v>76</v>
      </c>
      <c r="B11" s="127"/>
      <c r="C11" s="127"/>
      <c r="D11" s="127"/>
      <c r="E11" s="127"/>
      <c r="F11" s="127"/>
      <c r="G11" s="127"/>
      <c r="H11" s="128"/>
    </row>
    <row r="12" spans="1:8" x14ac:dyDescent="0.25">
      <c r="A12" s="116" t="s">
        <v>56</v>
      </c>
      <c r="B12" s="120"/>
      <c r="C12" s="36">
        <v>5.65</v>
      </c>
      <c r="D12" s="33">
        <v>-88.46</v>
      </c>
      <c r="E12" s="33">
        <v>317.8</v>
      </c>
      <c r="F12" s="33">
        <v>312.87</v>
      </c>
      <c r="G12" s="33">
        <v>312.87</v>
      </c>
      <c r="H12" s="81">
        <f t="shared" ref="H12:H30" si="1">F12-E12+D12</f>
        <v>-93.39</v>
      </c>
    </row>
    <row r="13" spans="1:8" x14ac:dyDescent="0.25">
      <c r="A13" s="45" t="s">
        <v>74</v>
      </c>
      <c r="B13" s="46"/>
      <c r="C13" s="7">
        <v>5.08</v>
      </c>
      <c r="D13" s="7">
        <f>D12-D14</f>
        <v>-79.61</v>
      </c>
      <c r="E13" s="81">
        <f>E12-E14</f>
        <v>286.02</v>
      </c>
      <c r="F13" s="81">
        <f>F12-F14</f>
        <v>281.58300000000003</v>
      </c>
      <c r="G13" s="81">
        <f>G12-G14</f>
        <v>281.58300000000003</v>
      </c>
      <c r="H13" s="81">
        <f t="shared" si="1"/>
        <v>-84.046999999999954</v>
      </c>
    </row>
    <row r="14" spans="1:8" x14ac:dyDescent="0.25">
      <c r="A14" s="110" t="s">
        <v>75</v>
      </c>
      <c r="B14" s="111"/>
      <c r="C14" s="7">
        <v>0.56999999999999995</v>
      </c>
      <c r="D14" s="7">
        <v>-8.85</v>
      </c>
      <c r="E14" s="81">
        <f>E12*10%</f>
        <v>31.78</v>
      </c>
      <c r="F14" s="81">
        <f>F12*10%</f>
        <v>31.287000000000003</v>
      </c>
      <c r="G14" s="81">
        <f>G12*10%</f>
        <v>31.287000000000003</v>
      </c>
      <c r="H14" s="81">
        <f t="shared" si="1"/>
        <v>-9.3429999999999982</v>
      </c>
    </row>
    <row r="15" spans="1:8" ht="23.25" customHeight="1" x14ac:dyDescent="0.25">
      <c r="A15" s="116" t="s">
        <v>46</v>
      </c>
      <c r="B15" s="120"/>
      <c r="C15" s="36">
        <v>3.45</v>
      </c>
      <c r="D15" s="33">
        <v>-61.58</v>
      </c>
      <c r="E15" s="33">
        <v>194.05</v>
      </c>
      <c r="F15" s="33">
        <v>191.07</v>
      </c>
      <c r="G15" s="33">
        <v>191.07</v>
      </c>
      <c r="H15" s="81">
        <f t="shared" si="1"/>
        <v>-64.560000000000016</v>
      </c>
    </row>
    <row r="16" spans="1:8" x14ac:dyDescent="0.25">
      <c r="A16" s="45" t="s">
        <v>74</v>
      </c>
      <c r="B16" s="46"/>
      <c r="C16" s="7">
        <v>3.1</v>
      </c>
      <c r="D16" s="7">
        <f>D15-D17</f>
        <v>-55.42</v>
      </c>
      <c r="E16" s="81">
        <f>E15-E17</f>
        <v>174.64500000000001</v>
      </c>
      <c r="F16" s="81">
        <f>F15-F17</f>
        <v>171.96299999999999</v>
      </c>
      <c r="G16" s="81">
        <f>G15-G17</f>
        <v>171.96299999999999</v>
      </c>
      <c r="H16" s="81">
        <f t="shared" si="1"/>
        <v>-58.102000000000018</v>
      </c>
    </row>
    <row r="17" spans="1:8" ht="15" customHeight="1" x14ac:dyDescent="0.25">
      <c r="A17" s="110" t="s">
        <v>75</v>
      </c>
      <c r="B17" s="111"/>
      <c r="C17" s="7">
        <v>0.35</v>
      </c>
      <c r="D17" s="7">
        <v>-6.16</v>
      </c>
      <c r="E17" s="81">
        <f>E15*10%</f>
        <v>19.405000000000001</v>
      </c>
      <c r="F17" s="81">
        <f>F15*10%</f>
        <v>19.106999999999999</v>
      </c>
      <c r="G17" s="81">
        <f>G15*10%</f>
        <v>19.106999999999999</v>
      </c>
      <c r="H17" s="81">
        <f t="shared" si="1"/>
        <v>-6.458000000000002</v>
      </c>
    </row>
    <row r="18" spans="1:8" ht="16.5" customHeight="1" x14ac:dyDescent="0.25">
      <c r="A18" s="116" t="s">
        <v>57</v>
      </c>
      <c r="B18" s="120"/>
      <c r="C18" s="43">
        <v>2.37</v>
      </c>
      <c r="D18" s="33">
        <v>-42.28</v>
      </c>
      <c r="E18" s="33">
        <v>133.31</v>
      </c>
      <c r="F18" s="33">
        <v>131.26</v>
      </c>
      <c r="G18" s="33">
        <v>131.26</v>
      </c>
      <c r="H18" s="81">
        <f t="shared" si="1"/>
        <v>-44.330000000000013</v>
      </c>
    </row>
    <row r="19" spans="1:8" ht="13.5" customHeight="1" x14ac:dyDescent="0.25">
      <c r="A19" s="45" t="s">
        <v>74</v>
      </c>
      <c r="B19" s="46"/>
      <c r="C19" s="7">
        <v>2.13</v>
      </c>
      <c r="D19" s="7">
        <f>D18-D20</f>
        <v>-38.049999999999997</v>
      </c>
      <c r="E19" s="81">
        <f>E18-E20</f>
        <v>119.979</v>
      </c>
      <c r="F19" s="81">
        <f>F18-F20</f>
        <v>118.13399999999999</v>
      </c>
      <c r="G19" s="81">
        <f>G18-G20</f>
        <v>118.13399999999999</v>
      </c>
      <c r="H19" s="81">
        <f t="shared" si="1"/>
        <v>-39.89500000000001</v>
      </c>
    </row>
    <row r="20" spans="1:8" ht="12.75" customHeight="1" x14ac:dyDescent="0.25">
      <c r="A20" s="110" t="s">
        <v>75</v>
      </c>
      <c r="B20" s="111"/>
      <c r="C20" s="7">
        <v>0.24</v>
      </c>
      <c r="D20" s="7">
        <v>-4.2300000000000004</v>
      </c>
      <c r="E20" s="81">
        <f>E18*10%</f>
        <v>13.331000000000001</v>
      </c>
      <c r="F20" s="81">
        <f>F18*10%</f>
        <v>13.125999999999999</v>
      </c>
      <c r="G20" s="81">
        <f>G18*10%</f>
        <v>13.125999999999999</v>
      </c>
      <c r="H20" s="81">
        <f t="shared" si="1"/>
        <v>-4.4350000000000023</v>
      </c>
    </row>
    <row r="21" spans="1:8" x14ac:dyDescent="0.25">
      <c r="A21" s="116" t="s">
        <v>93</v>
      </c>
      <c r="B21" s="117"/>
      <c r="C21" s="35">
        <v>1.1100000000000001</v>
      </c>
      <c r="D21" s="7">
        <v>-19.850000000000001</v>
      </c>
      <c r="E21" s="7">
        <v>62.43</v>
      </c>
      <c r="F21" s="7">
        <v>61.47</v>
      </c>
      <c r="G21" s="7">
        <v>61.47</v>
      </c>
      <c r="H21" s="81">
        <f t="shared" si="1"/>
        <v>-20.810000000000002</v>
      </c>
    </row>
    <row r="22" spans="1:8" ht="14.25" customHeight="1" x14ac:dyDescent="0.25">
      <c r="A22" s="45" t="s">
        <v>74</v>
      </c>
      <c r="B22" s="46"/>
      <c r="C22" s="7">
        <v>1</v>
      </c>
      <c r="D22" s="7">
        <f>D21-D23</f>
        <v>-17.860000000000003</v>
      </c>
      <c r="E22" s="81">
        <f>E21-E23</f>
        <v>56.186999999999998</v>
      </c>
      <c r="F22" s="81">
        <f>F21-F23</f>
        <v>55.323</v>
      </c>
      <c r="G22" s="81">
        <f>G21-G23</f>
        <v>55.323</v>
      </c>
      <c r="H22" s="81">
        <f t="shared" si="1"/>
        <v>-18.724</v>
      </c>
    </row>
    <row r="23" spans="1:8" ht="14.25" customHeight="1" x14ac:dyDescent="0.25">
      <c r="A23" s="110" t="s">
        <v>75</v>
      </c>
      <c r="B23" s="121"/>
      <c r="C23" s="7">
        <v>0.11</v>
      </c>
      <c r="D23" s="7">
        <v>-1.99</v>
      </c>
      <c r="E23" s="81">
        <f>E21*10%</f>
        <v>6.2430000000000003</v>
      </c>
      <c r="F23" s="81">
        <f>F21*10%</f>
        <v>6.1470000000000002</v>
      </c>
      <c r="G23" s="81">
        <f>G21*10%</f>
        <v>6.1470000000000002</v>
      </c>
      <c r="H23" s="81">
        <f t="shared" si="1"/>
        <v>-2.0860000000000003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7">
        <v>-57.77</v>
      </c>
      <c r="E24" s="7">
        <v>243.55</v>
      </c>
      <c r="F24" s="7">
        <v>235.06</v>
      </c>
      <c r="G24" s="7">
        <v>235.06</v>
      </c>
      <c r="H24" s="81">
        <f t="shared" si="1"/>
        <v>-66.260000000000019</v>
      </c>
    </row>
    <row r="25" spans="1:8" ht="14.25" customHeight="1" x14ac:dyDescent="0.25">
      <c r="A25" s="45" t="s">
        <v>74</v>
      </c>
      <c r="B25" s="46"/>
      <c r="C25" s="7">
        <v>3.92</v>
      </c>
      <c r="D25" s="7">
        <f>D24-D26</f>
        <v>-51.99</v>
      </c>
      <c r="E25" s="81">
        <f>E24-E26</f>
        <v>219.19499999999999</v>
      </c>
      <c r="F25" s="81">
        <f>F24-F26</f>
        <v>211.554</v>
      </c>
      <c r="G25" s="81">
        <f>G24-G26</f>
        <v>211.554</v>
      </c>
      <c r="H25" s="81">
        <f t="shared" si="1"/>
        <v>-59.630999999999993</v>
      </c>
    </row>
    <row r="26" spans="1:8" x14ac:dyDescent="0.25">
      <c r="A26" s="110" t="s">
        <v>75</v>
      </c>
      <c r="B26" s="111"/>
      <c r="C26" s="7">
        <v>0.44</v>
      </c>
      <c r="D26" s="7">
        <v>-5.78</v>
      </c>
      <c r="E26" s="81">
        <f>E24*10%</f>
        <v>24.355000000000004</v>
      </c>
      <c r="F26" s="81">
        <f>F24*10%</f>
        <v>23.506</v>
      </c>
      <c r="G26" s="81">
        <f>G24*10%</f>
        <v>23.506</v>
      </c>
      <c r="H26" s="81">
        <f t="shared" si="1"/>
        <v>-6.629000000000004</v>
      </c>
    </row>
    <row r="27" spans="1:8" ht="14.25" customHeight="1" x14ac:dyDescent="0.25">
      <c r="A27" s="112" t="s">
        <v>48</v>
      </c>
      <c r="B27" s="113"/>
      <c r="C27" s="118">
        <v>4.1900000000000004</v>
      </c>
      <c r="D27" s="108">
        <v>-59.04</v>
      </c>
      <c r="E27" s="108">
        <v>223.33</v>
      </c>
      <c r="F27" s="108">
        <v>216.55</v>
      </c>
      <c r="G27" s="108">
        <v>216.55</v>
      </c>
      <c r="H27" s="81">
        <f t="shared" si="1"/>
        <v>-65.819999999999993</v>
      </c>
    </row>
    <row r="28" spans="1:8" ht="0.75" hidden="1" customHeight="1" x14ac:dyDescent="0.25">
      <c r="A28" s="114"/>
      <c r="B28" s="115"/>
      <c r="C28" s="119"/>
      <c r="D28" s="109"/>
      <c r="E28" s="109"/>
      <c r="F28" s="109"/>
      <c r="G28" s="109"/>
      <c r="H28" s="81">
        <f t="shared" si="1"/>
        <v>0</v>
      </c>
    </row>
    <row r="29" spans="1:8" x14ac:dyDescent="0.25">
      <c r="A29" s="45" t="s">
        <v>74</v>
      </c>
      <c r="B29" s="46"/>
      <c r="C29" s="7">
        <v>3.77</v>
      </c>
      <c r="D29" s="7">
        <f>D27-D30</f>
        <v>-53.14</v>
      </c>
      <c r="E29" s="81">
        <f>E27-E30</f>
        <v>201</v>
      </c>
      <c r="F29" s="81">
        <f>F27-F30</f>
        <v>194.89000000000001</v>
      </c>
      <c r="G29" s="81">
        <f>G27-G30</f>
        <v>194.89000000000001</v>
      </c>
      <c r="H29" s="81">
        <f t="shared" si="1"/>
        <v>-59.249999999999986</v>
      </c>
    </row>
    <row r="30" spans="1:8" x14ac:dyDescent="0.25">
      <c r="A30" s="110" t="s">
        <v>75</v>
      </c>
      <c r="B30" s="111"/>
      <c r="C30" s="7">
        <v>0.42</v>
      </c>
      <c r="D30" s="7">
        <v>-5.9</v>
      </c>
      <c r="E30" s="81">
        <v>22.33</v>
      </c>
      <c r="F30" s="81">
        <v>21.66</v>
      </c>
      <c r="G30" s="81">
        <v>21.66</v>
      </c>
      <c r="H30" s="81">
        <f t="shared" si="1"/>
        <v>-6.5699999999999985</v>
      </c>
    </row>
    <row r="31" spans="1:8" ht="9.75" customHeight="1" x14ac:dyDescent="0.25">
      <c r="A31" s="65"/>
      <c r="B31" s="64"/>
      <c r="C31" s="7"/>
      <c r="D31" s="7"/>
      <c r="E31" s="7"/>
      <c r="F31" s="7"/>
      <c r="G31" s="63"/>
      <c r="H31" s="7"/>
    </row>
    <row r="32" spans="1:8" ht="18" customHeight="1" x14ac:dyDescent="0.25">
      <c r="A32" s="137" t="s">
        <v>49</v>
      </c>
      <c r="B32" s="128"/>
      <c r="C32" s="35">
        <v>7.8</v>
      </c>
      <c r="D32" s="35">
        <v>1026.3900000000001</v>
      </c>
      <c r="E32" s="35">
        <v>432.97</v>
      </c>
      <c r="F32" s="35">
        <v>424.88</v>
      </c>
      <c r="G32" s="70">
        <f>G33+G34</f>
        <v>729.81000000000006</v>
      </c>
      <c r="H32" s="35">
        <f>F32-E32+D32+F32-G32</f>
        <v>713.37</v>
      </c>
    </row>
    <row r="33" spans="1:8" ht="13.5" customHeight="1" x14ac:dyDescent="0.25">
      <c r="A33" s="45" t="s">
        <v>77</v>
      </c>
      <c r="B33" s="46"/>
      <c r="C33" s="35">
        <v>7.02</v>
      </c>
      <c r="D33" s="35">
        <v>1029.24</v>
      </c>
      <c r="E33" s="35">
        <f>E32-E34</f>
        <v>389.67</v>
      </c>
      <c r="F33" s="35">
        <f>F32-F34</f>
        <v>382.39</v>
      </c>
      <c r="G33" s="71">
        <v>687.32</v>
      </c>
      <c r="H33" s="35">
        <f t="shared" ref="H33:H34" si="2">F33-E33+D33+F33-G33</f>
        <v>717.02999999999986</v>
      </c>
    </row>
    <row r="34" spans="1:8" ht="12.75" customHeight="1" x14ac:dyDescent="0.25">
      <c r="A34" s="110" t="s">
        <v>75</v>
      </c>
      <c r="B34" s="111"/>
      <c r="C34" s="7">
        <v>0.78</v>
      </c>
      <c r="D34" s="7">
        <v>-2.85</v>
      </c>
      <c r="E34" s="7">
        <v>43.3</v>
      </c>
      <c r="F34" s="7">
        <v>42.49</v>
      </c>
      <c r="G34" s="7">
        <v>42.49</v>
      </c>
      <c r="H34" s="35">
        <f t="shared" si="2"/>
        <v>-3.6599999999999966</v>
      </c>
    </row>
    <row r="35" spans="1:8" ht="12.75" customHeight="1" x14ac:dyDescent="0.25">
      <c r="A35" s="86"/>
      <c r="B35" s="87"/>
      <c r="C35" s="7"/>
      <c r="D35" s="7"/>
      <c r="E35" s="7"/>
      <c r="F35" s="7"/>
      <c r="G35" s="7"/>
      <c r="H35" s="35"/>
    </row>
    <row r="36" spans="1:8" ht="12.75" customHeight="1" x14ac:dyDescent="0.25">
      <c r="A36" s="106" t="s">
        <v>137</v>
      </c>
      <c r="B36" s="140"/>
      <c r="C36" s="7"/>
      <c r="D36" s="7">
        <v>-43.24</v>
      </c>
      <c r="E36" s="35">
        <f>E38+E39+E40+E41</f>
        <v>193.87</v>
      </c>
      <c r="F36" s="35">
        <f>F38+F39+F40+F41</f>
        <v>189.91</v>
      </c>
      <c r="G36" s="35">
        <v>189.91</v>
      </c>
      <c r="H36" s="35">
        <f t="shared" ref="H36:H43" si="3">F36-E36+D36+F36-G36</f>
        <v>-47.200000000000017</v>
      </c>
    </row>
    <row r="37" spans="1:8" ht="12.75" customHeight="1" x14ac:dyDescent="0.25">
      <c r="A37" s="45" t="s">
        <v>138</v>
      </c>
      <c r="B37" s="85"/>
      <c r="C37" s="7"/>
      <c r="D37" s="7"/>
      <c r="E37" s="7"/>
      <c r="F37" s="7"/>
      <c r="G37" s="7"/>
      <c r="H37" s="35"/>
    </row>
    <row r="38" spans="1:8" ht="12.75" customHeight="1" x14ac:dyDescent="0.25">
      <c r="A38" s="141" t="s">
        <v>139</v>
      </c>
      <c r="B38" s="107"/>
      <c r="C38" s="7"/>
      <c r="D38" s="7">
        <v>-2.1</v>
      </c>
      <c r="E38" s="7">
        <v>11.65</v>
      </c>
      <c r="F38" s="7">
        <v>11.25</v>
      </c>
      <c r="G38" s="7">
        <v>11.25</v>
      </c>
      <c r="H38" s="90">
        <f t="shared" si="3"/>
        <v>-2.5</v>
      </c>
    </row>
    <row r="39" spans="1:8" ht="12.75" customHeight="1" x14ac:dyDescent="0.25">
      <c r="A39" s="141" t="s">
        <v>141</v>
      </c>
      <c r="B39" s="107"/>
      <c r="C39" s="7"/>
      <c r="D39" s="7">
        <v>-11.69</v>
      </c>
      <c r="E39" s="7">
        <v>58.78</v>
      </c>
      <c r="F39" s="7">
        <v>57</v>
      </c>
      <c r="G39" s="7">
        <v>57</v>
      </c>
      <c r="H39" s="90">
        <f t="shared" si="3"/>
        <v>-13.469999999999999</v>
      </c>
    </row>
    <row r="40" spans="1:8" ht="12.75" customHeight="1" x14ac:dyDescent="0.25">
      <c r="A40" s="141" t="s">
        <v>142</v>
      </c>
      <c r="B40" s="107"/>
      <c r="C40" s="7"/>
      <c r="D40" s="7">
        <v>-28.12</v>
      </c>
      <c r="E40" s="7">
        <v>112.34</v>
      </c>
      <c r="F40" s="7">
        <v>111.26</v>
      </c>
      <c r="G40" s="7">
        <v>111.26</v>
      </c>
      <c r="H40" s="90">
        <f t="shared" si="3"/>
        <v>-29.200000000000003</v>
      </c>
    </row>
    <row r="41" spans="1:8" ht="12.75" customHeight="1" x14ac:dyDescent="0.25">
      <c r="A41" s="141" t="s">
        <v>140</v>
      </c>
      <c r="B41" s="107"/>
      <c r="C41" s="7"/>
      <c r="D41" s="7">
        <v>-1.33</v>
      </c>
      <c r="E41" s="7">
        <v>11.1</v>
      </c>
      <c r="F41" s="7">
        <v>10.4</v>
      </c>
      <c r="G41" s="7">
        <v>10.4</v>
      </c>
      <c r="H41" s="90">
        <f t="shared" si="3"/>
        <v>-2.0299999999999994</v>
      </c>
    </row>
    <row r="42" spans="1:8" ht="3.75" customHeight="1" x14ac:dyDescent="0.25">
      <c r="A42" s="88"/>
      <c r="B42" s="89"/>
      <c r="C42" s="7"/>
      <c r="D42" s="7"/>
      <c r="E42" s="7"/>
      <c r="F42" s="7"/>
      <c r="G42" s="7"/>
      <c r="H42" s="90"/>
    </row>
    <row r="43" spans="1:8" ht="12.75" customHeight="1" x14ac:dyDescent="0.25">
      <c r="A43" s="106" t="s">
        <v>157</v>
      </c>
      <c r="B43" s="107"/>
      <c r="C43" s="7"/>
      <c r="D43" s="7">
        <v>0</v>
      </c>
      <c r="E43" s="7">
        <v>7.7</v>
      </c>
      <c r="F43" s="7">
        <v>6.07</v>
      </c>
      <c r="G43" s="7">
        <v>6.07</v>
      </c>
      <c r="H43" s="91">
        <f t="shared" si="3"/>
        <v>-1.63</v>
      </c>
    </row>
    <row r="44" spans="1:8" ht="18" customHeight="1" x14ac:dyDescent="0.25">
      <c r="A44" s="135" t="s">
        <v>125</v>
      </c>
      <c r="B44" s="136"/>
      <c r="C44" s="7" t="s">
        <v>59</v>
      </c>
      <c r="D44" s="7" t="s">
        <v>59</v>
      </c>
      <c r="E44" s="35">
        <f>E8+E32+E36+E43</f>
        <v>1809.01</v>
      </c>
      <c r="F44" s="35">
        <f>F8+F32+F36+F43</f>
        <v>1769.1399999999999</v>
      </c>
      <c r="G44" s="35">
        <f>G8+G32+G36+G43</f>
        <v>2074.0700000000002</v>
      </c>
      <c r="H44" s="7"/>
    </row>
    <row r="45" spans="1:8" ht="16.5" customHeight="1" x14ac:dyDescent="0.25">
      <c r="A45" s="80" t="s">
        <v>130</v>
      </c>
      <c r="B45" s="80"/>
      <c r="C45" s="7"/>
      <c r="D45" s="7">
        <v>654.24</v>
      </c>
      <c r="E45" s="7"/>
      <c r="F45" s="7"/>
      <c r="G45" s="7"/>
      <c r="H45" s="7">
        <f>F44-E44+D45+F44-G44</f>
        <v>309.4399999999996</v>
      </c>
    </row>
    <row r="46" spans="1:8" ht="15.75" customHeight="1" x14ac:dyDescent="0.25">
      <c r="A46" s="82" t="s">
        <v>148</v>
      </c>
      <c r="B46" s="82"/>
      <c r="C46" s="35"/>
      <c r="D46" s="35"/>
      <c r="E46" s="35"/>
      <c r="F46" s="35"/>
      <c r="G46" s="35"/>
      <c r="H46" s="83">
        <f>H47+H48</f>
        <v>309.43999999999971</v>
      </c>
    </row>
    <row r="47" spans="1:8" ht="15" customHeight="1" x14ac:dyDescent="0.25">
      <c r="A47" s="80" t="s">
        <v>131</v>
      </c>
      <c r="B47" s="80"/>
      <c r="C47" s="7"/>
      <c r="D47" s="7"/>
      <c r="E47" s="7"/>
      <c r="F47" s="7"/>
      <c r="G47" s="7"/>
      <c r="H47" s="7">
        <f>H33</f>
        <v>717.02999999999986</v>
      </c>
    </row>
    <row r="48" spans="1:8" ht="21" customHeight="1" x14ac:dyDescent="0.25">
      <c r="A48" s="138" t="s">
        <v>132</v>
      </c>
      <c r="B48" s="139"/>
      <c r="C48" s="7"/>
      <c r="D48" s="7"/>
      <c r="E48" s="80"/>
      <c r="F48" s="80"/>
      <c r="G48" s="80"/>
      <c r="H48" s="81">
        <f>H8+H34+H36+H43</f>
        <v>-407.59000000000015</v>
      </c>
    </row>
    <row r="49" spans="1:8" ht="6.75" customHeight="1" x14ac:dyDescent="0.25">
      <c r="A49" s="57"/>
      <c r="B49" s="57"/>
      <c r="C49" s="28"/>
      <c r="D49" s="28"/>
      <c r="E49" s="58"/>
      <c r="F49" s="58"/>
      <c r="G49" s="58"/>
      <c r="H49" s="49"/>
    </row>
    <row r="50" spans="1:8" ht="14.25" customHeight="1" x14ac:dyDescent="0.25">
      <c r="A50" s="134"/>
      <c r="B50" s="130"/>
      <c r="C50" s="130"/>
      <c r="D50" s="130"/>
      <c r="E50" s="130"/>
      <c r="F50" s="130"/>
      <c r="G50" s="130"/>
      <c r="H50" s="130"/>
    </row>
    <row r="51" spans="1:8" ht="14.25" customHeight="1" x14ac:dyDescent="0.25">
      <c r="A51" s="74"/>
      <c r="B51" s="73"/>
      <c r="C51" s="73"/>
      <c r="D51" s="73"/>
      <c r="E51" s="73"/>
      <c r="F51" s="73"/>
      <c r="G51" s="73"/>
      <c r="H51" s="73"/>
    </row>
    <row r="52" spans="1:8" x14ac:dyDescent="0.25">
      <c r="A52" s="21" t="s">
        <v>149</v>
      </c>
      <c r="D52" s="23"/>
      <c r="E52" s="23"/>
      <c r="F52" s="23"/>
      <c r="G52" s="23"/>
    </row>
    <row r="53" spans="1:8" x14ac:dyDescent="0.25">
      <c r="A53" s="123" t="s">
        <v>60</v>
      </c>
      <c r="B53" s="111"/>
      <c r="C53" s="111"/>
      <c r="D53" s="124"/>
      <c r="E53" s="37" t="s">
        <v>61</v>
      </c>
      <c r="F53" s="37" t="s">
        <v>62</v>
      </c>
      <c r="G53" s="37" t="s">
        <v>127</v>
      </c>
      <c r="H53" s="6" t="s">
        <v>128</v>
      </c>
    </row>
    <row r="54" spans="1:8" x14ac:dyDescent="0.25">
      <c r="A54" s="126" t="s">
        <v>150</v>
      </c>
      <c r="B54" s="127"/>
      <c r="C54" s="127"/>
      <c r="D54" s="128"/>
      <c r="E54" s="38">
        <v>43374</v>
      </c>
      <c r="F54" s="37" t="s">
        <v>151</v>
      </c>
      <c r="G54" s="39">
        <v>9</v>
      </c>
      <c r="H54" s="6" t="s">
        <v>143</v>
      </c>
    </row>
    <row r="55" spans="1:8" x14ac:dyDescent="0.25">
      <c r="A55" s="126" t="s">
        <v>112</v>
      </c>
      <c r="B55" s="127"/>
      <c r="C55" s="127"/>
      <c r="D55" s="128"/>
      <c r="E55" s="38">
        <v>43191</v>
      </c>
      <c r="F55" s="37">
        <v>2</v>
      </c>
      <c r="G55" s="39">
        <v>1.22</v>
      </c>
      <c r="H55" s="6" t="s">
        <v>129</v>
      </c>
    </row>
    <row r="56" spans="1:8" x14ac:dyDescent="0.25">
      <c r="A56" s="126" t="s">
        <v>152</v>
      </c>
      <c r="B56" s="127"/>
      <c r="C56" s="127"/>
      <c r="D56" s="128"/>
      <c r="E56" s="38">
        <v>43374</v>
      </c>
      <c r="F56" s="37">
        <v>2</v>
      </c>
      <c r="G56" s="39">
        <v>4.5999999999999996</v>
      </c>
      <c r="H56" s="6" t="s">
        <v>143</v>
      </c>
    </row>
    <row r="57" spans="1:8" x14ac:dyDescent="0.25">
      <c r="A57" s="126" t="s">
        <v>153</v>
      </c>
      <c r="B57" s="127"/>
      <c r="C57" s="127"/>
      <c r="D57" s="128"/>
      <c r="E57" s="38">
        <v>43374</v>
      </c>
      <c r="F57" s="37" t="s">
        <v>154</v>
      </c>
      <c r="G57" s="39">
        <v>672.5</v>
      </c>
      <c r="H57" s="6" t="s">
        <v>158</v>
      </c>
    </row>
    <row r="58" spans="1:8" x14ac:dyDescent="0.25">
      <c r="A58" s="126"/>
      <c r="B58" s="127"/>
      <c r="C58" s="127"/>
      <c r="D58" s="128"/>
      <c r="E58" s="38"/>
      <c r="F58" s="37"/>
      <c r="G58" s="39"/>
      <c r="H58" s="6"/>
    </row>
    <row r="59" spans="1:8" x14ac:dyDescent="0.25">
      <c r="A59" s="126"/>
      <c r="B59" s="127"/>
      <c r="C59" s="127"/>
      <c r="D59" s="128"/>
      <c r="E59" s="38"/>
      <c r="F59" s="37"/>
      <c r="G59" s="39"/>
      <c r="H59" s="6"/>
    </row>
    <row r="60" spans="1:8" x14ac:dyDescent="0.25">
      <c r="A60" s="126" t="s">
        <v>8</v>
      </c>
      <c r="B60" s="127"/>
      <c r="C60" s="127"/>
      <c r="D60" s="128"/>
      <c r="E60" s="38"/>
      <c r="F60" s="37">
        <v>1</v>
      </c>
      <c r="G60" s="39">
        <f>SUM(G54:G59)</f>
        <v>687.32</v>
      </c>
      <c r="H60" s="6"/>
    </row>
    <row r="61" spans="1:8" x14ac:dyDescent="0.25">
      <c r="A61" s="21" t="s">
        <v>50</v>
      </c>
      <c r="D61" s="23"/>
      <c r="E61" s="23"/>
      <c r="F61" s="23"/>
      <c r="G61" s="23"/>
    </row>
    <row r="62" spans="1:8" x14ac:dyDescent="0.25">
      <c r="A62" s="21" t="s">
        <v>51</v>
      </c>
      <c r="D62" s="23"/>
      <c r="E62" s="23"/>
      <c r="F62" s="23"/>
      <c r="G62" s="23"/>
    </row>
    <row r="63" spans="1:8" ht="23.25" customHeight="1" x14ac:dyDescent="0.25">
      <c r="A63" s="123" t="s">
        <v>64</v>
      </c>
      <c r="B63" s="111"/>
      <c r="C63" s="111"/>
      <c r="D63" s="111"/>
      <c r="E63" s="124"/>
      <c r="F63" s="41" t="s">
        <v>62</v>
      </c>
      <c r="G63" s="40" t="s">
        <v>63</v>
      </c>
    </row>
    <row r="64" spans="1:8" x14ac:dyDescent="0.25">
      <c r="A64" s="126" t="s">
        <v>65</v>
      </c>
      <c r="B64" s="127"/>
      <c r="C64" s="127"/>
      <c r="D64" s="127"/>
      <c r="E64" s="128"/>
      <c r="F64" s="37">
        <v>1</v>
      </c>
      <c r="G64" s="84">
        <v>90.06</v>
      </c>
    </row>
    <row r="65" spans="1:7" x14ac:dyDescent="0.25">
      <c r="A65" s="48"/>
      <c r="B65" s="49"/>
      <c r="C65" s="49"/>
      <c r="D65" s="49"/>
      <c r="E65" s="49"/>
      <c r="F65" s="50"/>
      <c r="G65" s="50"/>
    </row>
    <row r="66" spans="1:7" x14ac:dyDescent="0.25">
      <c r="A66" s="54" t="s">
        <v>78</v>
      </c>
      <c r="B66" s="55"/>
      <c r="C66" s="55"/>
      <c r="D66" s="55"/>
      <c r="E66" s="55"/>
      <c r="F66" s="37"/>
      <c r="G66" s="37"/>
    </row>
    <row r="67" spans="1:7" x14ac:dyDescent="0.25">
      <c r="A67" s="123" t="s">
        <v>79</v>
      </c>
      <c r="B67" s="125"/>
      <c r="C67" s="92" t="s">
        <v>80</v>
      </c>
      <c r="D67" s="125"/>
      <c r="E67" s="37" t="s">
        <v>81</v>
      </c>
      <c r="F67" s="37" t="s">
        <v>82</v>
      </c>
      <c r="G67" s="37" t="s">
        <v>83</v>
      </c>
    </row>
    <row r="68" spans="1:7" x14ac:dyDescent="0.25">
      <c r="A68" s="123" t="s">
        <v>123</v>
      </c>
      <c r="B68" s="125"/>
      <c r="C68" s="92" t="s">
        <v>59</v>
      </c>
      <c r="D68" s="124"/>
      <c r="E68" s="37">
        <v>2</v>
      </c>
      <c r="F68" s="37" t="s">
        <v>59</v>
      </c>
      <c r="G68" s="37" t="s">
        <v>59</v>
      </c>
    </row>
    <row r="69" spans="1:7" x14ac:dyDescent="0.25">
      <c r="A69" s="51"/>
      <c r="B69" s="52"/>
      <c r="C69" s="28"/>
      <c r="D69" s="53"/>
      <c r="E69" s="50"/>
      <c r="F69" s="50"/>
      <c r="G69" s="50"/>
    </row>
    <row r="70" spans="1:7" x14ac:dyDescent="0.25">
      <c r="A70" s="21" t="s">
        <v>113</v>
      </c>
      <c r="D70" s="23"/>
      <c r="E70" s="23"/>
      <c r="F70" s="23"/>
      <c r="G70" s="23"/>
    </row>
    <row r="71" spans="1:7" x14ac:dyDescent="0.25">
      <c r="A71" s="129" t="s">
        <v>155</v>
      </c>
      <c r="B71" s="130"/>
      <c r="C71" s="130"/>
      <c r="D71" s="130"/>
      <c r="E71" s="130"/>
      <c r="F71" s="130"/>
      <c r="G71" s="130"/>
    </row>
    <row r="72" spans="1:7" x14ac:dyDescent="0.25">
      <c r="A72" s="122" t="s">
        <v>156</v>
      </c>
      <c r="B72" s="122"/>
      <c r="C72" s="122"/>
      <c r="D72" s="122"/>
      <c r="E72" s="122"/>
      <c r="F72" s="122"/>
      <c r="G72" s="122"/>
    </row>
    <row r="73" spans="1:7" x14ac:dyDescent="0.25">
      <c r="A73" s="122"/>
      <c r="B73" s="122"/>
      <c r="C73" s="122"/>
      <c r="D73" s="122"/>
      <c r="E73" s="122"/>
      <c r="F73" s="122"/>
      <c r="G73" s="122"/>
    </row>
    <row r="74" spans="1:7" ht="24.75" customHeight="1" x14ac:dyDescent="0.25">
      <c r="A74" s="122"/>
      <c r="B74" s="122"/>
      <c r="C74" s="122"/>
      <c r="D74" s="122"/>
      <c r="E74" s="122"/>
      <c r="F74" s="122"/>
      <c r="G74" s="122"/>
    </row>
    <row r="75" spans="1:7" hidden="1" x14ac:dyDescent="0.25">
      <c r="A75" s="122"/>
      <c r="B75" s="122"/>
      <c r="C75" s="122"/>
      <c r="D75" s="122"/>
      <c r="E75" s="122"/>
      <c r="F75" s="122"/>
      <c r="G75" s="122"/>
    </row>
    <row r="76" spans="1:7" x14ac:dyDescent="0.25">
      <c r="A76" s="77"/>
      <c r="B76" s="77"/>
      <c r="C76" s="77"/>
      <c r="D76" s="77"/>
      <c r="E76" s="77"/>
      <c r="F76" s="77"/>
      <c r="G76" s="77"/>
    </row>
    <row r="77" spans="1:7" x14ac:dyDescent="0.25">
      <c r="A77" s="72"/>
      <c r="B77" s="72"/>
      <c r="C77" s="72"/>
      <c r="D77" s="72"/>
      <c r="E77" s="72"/>
      <c r="F77" s="72"/>
      <c r="G77" s="72"/>
    </row>
    <row r="78" spans="1:7" x14ac:dyDescent="0.25">
      <c r="A78" s="23" t="s">
        <v>84</v>
      </c>
      <c r="B78" s="56"/>
    </row>
    <row r="79" spans="1:7" x14ac:dyDescent="0.25">
      <c r="A79" s="23" t="s">
        <v>85</v>
      </c>
      <c r="B79" s="56"/>
      <c r="E79" s="23" t="s">
        <v>87</v>
      </c>
    </row>
    <row r="80" spans="1:7" x14ac:dyDescent="0.25">
      <c r="A80" s="23" t="s">
        <v>86</v>
      </c>
      <c r="B80" s="56"/>
    </row>
    <row r="81" spans="1:2" x14ac:dyDescent="0.25">
      <c r="A81" s="23"/>
      <c r="B81" s="56"/>
    </row>
    <row r="82" spans="1:2" x14ac:dyDescent="0.25">
      <c r="A82" s="19" t="s">
        <v>88</v>
      </c>
    </row>
    <row r="83" spans="1:2" x14ac:dyDescent="0.25">
      <c r="A83" s="19" t="s">
        <v>89</v>
      </c>
    </row>
    <row r="84" spans="1:2" x14ac:dyDescent="0.25">
      <c r="A84" s="19" t="s">
        <v>90</v>
      </c>
    </row>
    <row r="85" spans="1:2" x14ac:dyDescent="0.25">
      <c r="A85" s="19" t="s">
        <v>91</v>
      </c>
    </row>
    <row r="86" spans="1:2" x14ac:dyDescent="0.25">
      <c r="A86" s="19"/>
    </row>
  </sheetData>
  <mergeCells count="48">
    <mergeCell ref="A4:B4"/>
    <mergeCell ref="A7:H7"/>
    <mergeCell ref="A50:H50"/>
    <mergeCell ref="A44:B44"/>
    <mergeCell ref="A30:B30"/>
    <mergeCell ref="A32:B32"/>
    <mergeCell ref="A34:B34"/>
    <mergeCell ref="A48:B48"/>
    <mergeCell ref="A36:B36"/>
    <mergeCell ref="A38:B38"/>
    <mergeCell ref="A39:B39"/>
    <mergeCell ref="A40:B40"/>
    <mergeCell ref="A41:B41"/>
    <mergeCell ref="A8:B8"/>
    <mergeCell ref="A10:B10"/>
    <mergeCell ref="A11:H11"/>
    <mergeCell ref="A72:G75"/>
    <mergeCell ref="A53:D53"/>
    <mergeCell ref="A67:B67"/>
    <mergeCell ref="A54:D54"/>
    <mergeCell ref="A55:D55"/>
    <mergeCell ref="A68:B68"/>
    <mergeCell ref="C67:D67"/>
    <mergeCell ref="C68:D68"/>
    <mergeCell ref="A60:D60"/>
    <mergeCell ref="A63:E63"/>
    <mergeCell ref="A64:E64"/>
    <mergeCell ref="A71:G71"/>
    <mergeCell ref="A56:D56"/>
    <mergeCell ref="A57:D57"/>
    <mergeCell ref="A58:D58"/>
    <mergeCell ref="A59:D59"/>
    <mergeCell ref="A12:B12"/>
    <mergeCell ref="A23:B23"/>
    <mergeCell ref="A14:B14"/>
    <mergeCell ref="A15:B15"/>
    <mergeCell ref="A17:B17"/>
    <mergeCell ref="A18:B18"/>
    <mergeCell ref="A20:B20"/>
    <mergeCell ref="A43:B43"/>
    <mergeCell ref="G27:G28"/>
    <mergeCell ref="A26:B26"/>
    <mergeCell ref="A27:B28"/>
    <mergeCell ref="A21:B21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2019-02-15T01:39:34Z</cp:lastPrinted>
  <dcterms:created xsi:type="dcterms:W3CDTF">2013-02-18T04:38:06Z</dcterms:created>
  <dcterms:modified xsi:type="dcterms:W3CDTF">2019-02-24T22:38:05Z</dcterms:modified>
</cp:coreProperties>
</file>