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4" i="8"/>
  <c r="H45"/>
  <c r="H40"/>
  <c r="H39"/>
  <c r="H38"/>
  <c r="H37"/>
  <c r="H35"/>
  <c r="F35"/>
  <c r="E35"/>
  <c r="G29"/>
  <c r="G25"/>
  <c r="G23"/>
  <c r="G22"/>
  <c r="G20"/>
  <c r="G19"/>
  <c r="G17"/>
  <c r="G16"/>
  <c r="G14"/>
  <c r="G13"/>
  <c r="G57"/>
  <c r="G32"/>
  <c r="G8"/>
  <c r="G41"/>
  <c r="F8"/>
  <c r="F41"/>
  <c r="E8"/>
  <c r="E41"/>
  <c r="G10"/>
  <c r="G9"/>
  <c r="H8"/>
  <c r="H34"/>
  <c r="H43"/>
  <c r="H42"/>
  <c r="E33"/>
  <c r="F33"/>
  <c r="F10"/>
  <c r="F9"/>
  <c r="E10"/>
  <c r="E9"/>
  <c r="F29"/>
  <c r="E29"/>
  <c r="F25"/>
  <c r="E26"/>
  <c r="E25"/>
  <c r="F23"/>
  <c r="F22"/>
  <c r="E23"/>
  <c r="E22"/>
  <c r="F20"/>
  <c r="F19"/>
  <c r="E20"/>
  <c r="E19"/>
  <c r="F17"/>
  <c r="F16"/>
  <c r="E17"/>
  <c r="E16"/>
  <c r="F14"/>
  <c r="F13"/>
  <c r="E14"/>
  <c r="E13"/>
  <c r="H33"/>
  <c r="H32"/>
  <c r="H30"/>
  <c r="H29"/>
  <c r="H28"/>
  <c r="H27"/>
  <c r="H26"/>
  <c r="H25"/>
  <c r="H24"/>
  <c r="H20"/>
  <c r="H19"/>
  <c r="H18"/>
  <c r="H17"/>
  <c r="H16"/>
  <c r="H15"/>
  <c r="H14"/>
  <c r="H13"/>
  <c r="H12"/>
  <c r="H10"/>
  <c r="H9"/>
  <c r="H23"/>
  <c r="H22"/>
  <c r="H21"/>
</calcChain>
</file>

<file path=xl/sharedStrings.xml><?xml version="1.0" encoding="utf-8"?>
<sst xmlns="http://schemas.openxmlformats.org/spreadsheetml/2006/main" count="189" uniqueCount="165">
  <si>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</si>
  <si>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</si>
  <si>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</si>
  <si>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</si>
  <si>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</si>
  <si>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</si>
  <si>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</si>
  <si>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</si>
  <si>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</si>
  <si>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</si>
  <si>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</si>
  <si>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</si>
  <si>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</si>
  <si>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</si>
  <si>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</si>
  <si>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</si>
  <si>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</si>
  <si>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</si>
  <si>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</si>
  <si>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</si>
  <si>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</si>
  <si>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</si>
  <si>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</si>
  <si>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</si>
  <si>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</si>
  <si>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</si>
  <si>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</si>
  <si>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</si>
  <si>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</si>
  <si>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</si>
  <si>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</si>
  <si>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</si>
  <si>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</si>
  <si>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</si>
  <si>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</si>
  <si>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</si>
  <si>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</si>
  <si>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</si>
  <si>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</si>
  <si>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</si>
  <si>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</si>
  <si>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</si>
  <si>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</si>
  <si>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</si>
  <si>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</si>
  <si>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</si>
  <si>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</si>
  <si>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</si>
  <si>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</si>
  <si>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</si>
  <si>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</si>
  <si>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</si>
  <si>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</si>
  <si>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</si>
  <si>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</si>
  <si>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</si>
  <si>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</si>
  <si>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</si>
  <si>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</si>
  <si>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</si>
  <si>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</si>
  <si>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</si>
  <si>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</si>
  <si>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</si>
  <si>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</si>
  <si>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</si>
  <si>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</si>
  <si>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</si>
  <si>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</si>
  <si>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</si>
  <si>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</si>
  <si>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</si>
  <si>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</si>
  <si>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</si>
  <si>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</si>
  <si>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</si>
  <si>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</si>
  <si>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</si>
  <si>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</si>
  <si>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</si>
  <si>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</si>
  <si>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</si>
  <si>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</si>
  <si>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</si>
  <si>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</si>
  <si>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</si>
  <si>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</si>
  <si>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</si>
  <si>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</si>
  <si>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</si>
  <si>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</si>
  <si>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</si>
  <si>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</si>
  <si>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</si>
  <si>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</si>
  <si>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9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</si>
  <si>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</si>
  <si>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</si>
  <si>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</si>
  <si>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</si>
  <si>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</si>
  <si>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</si>
  <si>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</si>
  <si>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</si>
  <si>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</si>
  <si>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</si>
  <si>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</si>
  <si>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</si>
  <si>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</si>
  <si>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</si>
  <si>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</si>
  <si>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</si>
  <si>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</si>
  <si>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</si>
  <si>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№ 61 по ул. Тунгусской</t>
  </si>
  <si>
    <t>ООО "Территория"</t>
  </si>
  <si>
    <t xml:space="preserve"> ООО "Викс -ДВ"</t>
  </si>
  <si>
    <t>Кр.Знамени, 131</t>
  </si>
  <si>
    <t>2-941-889</t>
  </si>
  <si>
    <t>2 подъезда</t>
  </si>
  <si>
    <t>2 лифта</t>
  </si>
  <si>
    <t>2 м/провода</t>
  </si>
  <si>
    <t xml:space="preserve">                                          01 октября 2011 г.</t>
  </si>
  <si>
    <t>Тунгусская, 61</t>
  </si>
  <si>
    <t>ул. Тунгусская,8</t>
  </si>
  <si>
    <t>В отчете отражен тариф, по которому производятся начисления с мая 2014 года.</t>
  </si>
  <si>
    <t>итого по дому:</t>
  </si>
  <si>
    <t>количество проживающих</t>
  </si>
  <si>
    <t>сумма, т.р.</t>
  </si>
  <si>
    <t>исполнит.</t>
  </si>
  <si>
    <t>Ресо-Гарантия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</si>
  <si>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</si>
  <si>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</si>
  <si>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</si>
  <si>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</si>
  <si>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133 чел.</t>
  </si>
  <si>
    <t>Ландшафт</t>
  </si>
  <si>
    <t>всего: 1847, 4 кв.м</t>
  </si>
  <si>
    <t>4698, 3 кв.м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</si>
  <si>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</si>
  <si>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</si>
  <si>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</si>
  <si>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</si>
  <si>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</si>
  <si>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</si>
  <si>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</si>
  <si>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</si>
  <si>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</si>
  <si>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</si>
  <si>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</si>
  <si>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ремонт окон :замена створки, ручки</t>
  </si>
  <si>
    <t>стройЕвроКомпл.</t>
  </si>
  <si>
    <t>аварийная замена стояка ХВС по кв. 405,406,506</t>
  </si>
  <si>
    <t>7 п.м</t>
  </si>
  <si>
    <t>монтаж козырька</t>
  </si>
  <si>
    <t>ИП Бабиашвили</t>
  </si>
  <si>
    <t>Шекура А.А.</t>
  </si>
  <si>
    <t>электроснабжение: установка ОДПУ</t>
  </si>
  <si>
    <t>ремонт кровли</t>
  </si>
  <si>
    <t>868 кв.м</t>
  </si>
  <si>
    <t>ООО ТСГ</t>
  </si>
  <si>
    <t>3. Перечень работ, выполненных по статье " текущий ремонт"  в 2017 году.</t>
  </si>
  <si>
    <t>План по статье "текущий ремонт" на 2018 год.</t>
  </si>
  <si>
    <t>Предложение Управляющей компании:1.  ремонт инженерных коммуникаций , в т.ч. системы электроснабжения. Собственникам необходимо предоставить протокол общего собрания о согласии проведения указанных работ  для формирования плана текущего ремонта  на 2018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</si>
  <si>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336/02 от 20.02.2018 г.                          </t>
    </r>
  </si>
</sst>
</file>

<file path=xl/styles.xml><?xml version="1.0" encoding="utf-8"?>
<styleSheet xmlns="http://schemas.openxmlformats.org/spreadsheetml/2006/main">
  <numFmts count="2">
    <numFmt numFmtId="164" formatCode="#,##0.00&quot;р.&quot;;[Red]\-#,##0.00&quot;р.&quot;"/>
    <numFmt numFmtId="165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0" xfId="0" applyFont="1" applyAlignment="1"/>
    <xf numFmtId="0" fontId="16" fillId="0" borderId="1" xfId="0" applyFont="1" applyBorder="1"/>
    <xf numFmtId="0" fontId="0" fillId="0" borderId="1" xfId="0" applyBorder="1"/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6" fillId="0" borderId="0" xfId="0" applyFont="1" applyAlignment="1"/>
    <xf numFmtId="0" fontId="0" fillId="0" borderId="0" xfId="0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7" fillId="0" borderId="0" xfId="0" applyFont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139</v>
      </c>
      <c r="C1" s="1"/>
    </row>
    <row r="2" spans="1:4" ht="15" customHeight="1">
      <c r="A2" s="2" t="s">
        <v>54</v>
      </c>
      <c r="C2" s="4"/>
    </row>
    <row r="3" spans="1:4" ht="15.75">
      <c r="B3" s="4" t="s">
        <v>11</v>
      </c>
      <c r="C3" s="24" t="s">
        <v>114</v>
      </c>
    </row>
    <row r="4" spans="1:4" ht="14.25" customHeight="1">
      <c r="A4" s="22" t="s">
        <v>164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>
      <c r="A9" s="12" t="s">
        <v>1</v>
      </c>
      <c r="B9" s="13" t="s">
        <v>12</v>
      </c>
      <c r="C9" s="95" t="s">
        <v>13</v>
      </c>
      <c r="D9" s="96"/>
    </row>
    <row r="10" spans="1:4" s="3" customFormat="1" ht="24" customHeight="1">
      <c r="A10" s="12" t="s">
        <v>2</v>
      </c>
      <c r="B10" s="15" t="s">
        <v>14</v>
      </c>
      <c r="C10" s="89" t="s">
        <v>92</v>
      </c>
      <c r="D10" s="90"/>
    </row>
    <row r="11" spans="1:4" s="3" customFormat="1" ht="15" customHeight="1">
      <c r="A11" s="12" t="s">
        <v>3</v>
      </c>
      <c r="B11" s="13" t="s">
        <v>15</v>
      </c>
      <c r="C11" s="95" t="s">
        <v>16</v>
      </c>
      <c r="D11" s="96"/>
    </row>
    <row r="12" spans="1:4" s="3" customFormat="1" ht="15" customHeight="1">
      <c r="A12" s="66" t="s">
        <v>4</v>
      </c>
      <c r="B12" s="67" t="s">
        <v>96</v>
      </c>
      <c r="C12" s="59" t="s">
        <v>97</v>
      </c>
      <c r="D12" s="60" t="s">
        <v>98</v>
      </c>
    </row>
    <row r="13" spans="1:4" s="3" customFormat="1" ht="15" customHeight="1">
      <c r="A13" s="68"/>
      <c r="B13" s="62"/>
      <c r="C13" s="59" t="s">
        <v>99</v>
      </c>
      <c r="D13" s="60" t="s">
        <v>100</v>
      </c>
    </row>
    <row r="14" spans="1:4" s="3" customFormat="1" ht="15" customHeight="1">
      <c r="A14" s="68"/>
      <c r="B14" s="62"/>
      <c r="C14" s="59" t="s">
        <v>101</v>
      </c>
      <c r="D14" s="60" t="s">
        <v>102</v>
      </c>
    </row>
    <row r="15" spans="1:4" s="3" customFormat="1" ht="15" customHeight="1">
      <c r="A15" s="68"/>
      <c r="B15" s="62"/>
      <c r="C15" s="59" t="s">
        <v>103</v>
      </c>
      <c r="D15" s="60" t="s">
        <v>104</v>
      </c>
    </row>
    <row r="16" spans="1:4" s="3" customFormat="1" ht="15" customHeight="1">
      <c r="A16" s="68"/>
      <c r="B16" s="62"/>
      <c r="C16" s="59" t="s">
        <v>105</v>
      </c>
      <c r="D16" s="60" t="s">
        <v>106</v>
      </c>
    </row>
    <row r="17" spans="1:4" s="3" customFormat="1" ht="15" customHeight="1">
      <c r="A17" s="68"/>
      <c r="B17" s="62"/>
      <c r="C17" s="59" t="s">
        <v>107</v>
      </c>
      <c r="D17" s="60" t="s">
        <v>108</v>
      </c>
    </row>
    <row r="18" spans="1:4" s="3" customFormat="1" ht="15" customHeight="1">
      <c r="A18" s="69"/>
      <c r="B18" s="61"/>
      <c r="C18" s="59" t="s">
        <v>109</v>
      </c>
      <c r="D18" s="60" t="s">
        <v>110</v>
      </c>
    </row>
    <row r="19" spans="1:4" s="3" customFormat="1" ht="14.25" customHeight="1">
      <c r="A19" s="12" t="s">
        <v>5</v>
      </c>
      <c r="B19" s="13" t="s">
        <v>17</v>
      </c>
      <c r="C19" s="97" t="s">
        <v>111</v>
      </c>
      <c r="D19" s="98"/>
    </row>
    <row r="20" spans="1:4" s="3" customFormat="1">
      <c r="A20" s="12" t="s">
        <v>6</v>
      </c>
      <c r="B20" s="13" t="s">
        <v>18</v>
      </c>
      <c r="C20" s="99" t="s">
        <v>58</v>
      </c>
      <c r="D20" s="100"/>
    </row>
    <row r="21" spans="1:4" s="3" customFormat="1" ht="16.5" customHeight="1">
      <c r="A21" s="12" t="s">
        <v>7</v>
      </c>
      <c r="B21" s="13" t="s">
        <v>19</v>
      </c>
      <c r="C21" s="89" t="s">
        <v>20</v>
      </c>
      <c r="D21" s="90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91" t="s">
        <v>27</v>
      </c>
      <c r="B26" s="92"/>
      <c r="C26" s="92"/>
      <c r="D26" s="93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115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116</v>
      </c>
      <c r="C30" s="6" t="s">
        <v>117</v>
      </c>
      <c r="D30" s="10" t="s">
        <v>118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124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36</v>
      </c>
      <c r="C40" s="87">
        <v>1989</v>
      </c>
      <c r="D40" s="94"/>
    </row>
    <row r="41" spans="1:4">
      <c r="A41" s="7">
        <v>2</v>
      </c>
      <c r="B41" s="6" t="s">
        <v>38</v>
      </c>
      <c r="C41" s="87" t="s">
        <v>95</v>
      </c>
      <c r="D41" s="94"/>
    </row>
    <row r="42" spans="1:4" ht="15" customHeight="1">
      <c r="A42" s="7">
        <v>3</v>
      </c>
      <c r="B42" s="6" t="s">
        <v>39</v>
      </c>
      <c r="C42" s="87" t="s">
        <v>119</v>
      </c>
      <c r="D42" s="88"/>
    </row>
    <row r="43" spans="1:4">
      <c r="A43" s="7">
        <v>4</v>
      </c>
      <c r="B43" s="6" t="s">
        <v>37</v>
      </c>
      <c r="C43" s="87" t="s">
        <v>120</v>
      </c>
      <c r="D43" s="88"/>
    </row>
    <row r="44" spans="1:4">
      <c r="A44" s="7">
        <v>5</v>
      </c>
      <c r="B44" s="6" t="s">
        <v>40</v>
      </c>
      <c r="C44" s="87" t="s">
        <v>121</v>
      </c>
      <c r="D44" s="88"/>
    </row>
    <row r="45" spans="1:4">
      <c r="A45" s="7">
        <v>6</v>
      </c>
      <c r="B45" s="6" t="s">
        <v>41</v>
      </c>
      <c r="C45" s="87" t="s">
        <v>138</v>
      </c>
      <c r="D45" s="94"/>
    </row>
    <row r="46" spans="1:4" ht="15" customHeight="1">
      <c r="A46" s="7">
        <v>7</v>
      </c>
      <c r="B46" s="6" t="s">
        <v>42</v>
      </c>
      <c r="C46" s="87" t="s">
        <v>59</v>
      </c>
      <c r="D46" s="94"/>
    </row>
    <row r="47" spans="1:4">
      <c r="A47" s="7">
        <v>8</v>
      </c>
      <c r="B47" s="6" t="s">
        <v>43</v>
      </c>
      <c r="C47" s="87" t="s">
        <v>137</v>
      </c>
      <c r="D47" s="94"/>
    </row>
    <row r="48" spans="1:4">
      <c r="A48" s="7">
        <v>9</v>
      </c>
      <c r="B48" s="6" t="s">
        <v>127</v>
      </c>
      <c r="C48" s="87" t="s">
        <v>135</v>
      </c>
      <c r="D48" s="94"/>
    </row>
    <row r="49" spans="1:4">
      <c r="A49" s="75"/>
      <c r="B49" s="75" t="s">
        <v>94</v>
      </c>
      <c r="C49" s="75" t="s">
        <v>122</v>
      </c>
      <c r="D49" s="76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3"/>
  <sheetViews>
    <sheetView topLeftCell="A48" workbookViewId="0">
      <selection activeCell="G62" sqref="G62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0.85546875" customWidth="1"/>
  </cols>
  <sheetData>
    <row r="1" spans="1:8">
      <c r="A1" s="4" t="s">
        <v>134</v>
      </c>
      <c r="B1"/>
      <c r="C1" s="42"/>
      <c r="D1" s="42"/>
    </row>
    <row r="2" spans="1:8" ht="13.5" customHeight="1">
      <c r="A2" s="4" t="s">
        <v>140</v>
      </c>
      <c r="B2"/>
      <c r="C2" s="42"/>
      <c r="D2" s="42"/>
    </row>
    <row r="3" spans="1:8" ht="56.25" customHeight="1">
      <c r="A3" s="78" t="s">
        <v>66</v>
      </c>
      <c r="B3" s="79"/>
      <c r="C3" s="43" t="s">
        <v>67</v>
      </c>
      <c r="D3" s="32" t="s">
        <v>68</v>
      </c>
      <c r="E3" s="32" t="s">
        <v>69</v>
      </c>
      <c r="F3" s="32" t="s">
        <v>70</v>
      </c>
      <c r="G3" s="44" t="s">
        <v>71</v>
      </c>
      <c r="H3" s="32" t="s">
        <v>72</v>
      </c>
    </row>
    <row r="4" spans="1:8" ht="23.25" customHeight="1">
      <c r="A4" s="85" t="s">
        <v>141</v>
      </c>
      <c r="B4" s="79"/>
      <c r="C4" s="43"/>
      <c r="D4" s="32">
        <v>1064.43</v>
      </c>
      <c r="E4" s="32"/>
      <c r="F4" s="32"/>
      <c r="G4" s="44"/>
      <c r="H4" s="32"/>
    </row>
    <row r="5" spans="1:8" ht="21" customHeight="1">
      <c r="A5" s="78" t="s">
        <v>132</v>
      </c>
      <c r="B5" s="79"/>
      <c r="C5" s="43"/>
      <c r="D5" s="32">
        <v>1433.12</v>
      </c>
      <c r="E5" s="32"/>
      <c r="F5" s="32"/>
      <c r="G5" s="44"/>
      <c r="H5" s="32"/>
    </row>
    <row r="6" spans="1:8" ht="18.75" customHeight="1">
      <c r="A6" s="78" t="s">
        <v>133</v>
      </c>
      <c r="B6" s="79"/>
      <c r="C6" s="43"/>
      <c r="D6" s="32">
        <v>-368.69</v>
      </c>
      <c r="E6" s="32"/>
      <c r="F6" s="32"/>
      <c r="G6" s="44"/>
      <c r="H6" s="32"/>
    </row>
    <row r="7" spans="1:8" ht="20.25" customHeight="1">
      <c r="A7" s="85" t="s">
        <v>142</v>
      </c>
      <c r="B7" s="79"/>
      <c r="C7" s="43"/>
      <c r="D7" s="32"/>
      <c r="E7" s="32"/>
      <c r="F7" s="32"/>
      <c r="G7" s="44"/>
      <c r="H7" s="32"/>
    </row>
    <row r="8" spans="1:8" ht="17.25" customHeight="1">
      <c r="A8" s="107" t="s">
        <v>73</v>
      </c>
      <c r="B8" s="108"/>
      <c r="C8" s="36">
        <v>20.420000000000002</v>
      </c>
      <c r="D8" s="33">
        <v>-364.1</v>
      </c>
      <c r="E8" s="33">
        <f>E12+E15+E18+E21+E24+E27</f>
        <v>1095.74</v>
      </c>
      <c r="F8" s="33">
        <f>F12+F15+F18+F21+F24+F27</f>
        <v>1130.93</v>
      </c>
      <c r="G8" s="33">
        <f>G12+G15+G18+G21+G24+G27</f>
        <v>1130.93</v>
      </c>
      <c r="H8" s="81">
        <f>F8-E8+D8</f>
        <v>-328.90999999999997</v>
      </c>
    </row>
    <row r="9" spans="1:8">
      <c r="A9" s="45" t="s">
        <v>74</v>
      </c>
      <c r="B9" s="46"/>
      <c r="C9" s="7">
        <v>18.38</v>
      </c>
      <c r="D9" s="7">
        <v>-330.69</v>
      </c>
      <c r="E9" s="81">
        <f>E8-E10</f>
        <v>986.16599999999994</v>
      </c>
      <c r="F9" s="81">
        <f>F8-F10</f>
        <v>1017.837</v>
      </c>
      <c r="G9" s="81">
        <f>G8-G10</f>
        <v>1017.837</v>
      </c>
      <c r="H9" s="81">
        <f t="shared" ref="H9:H10" si="0">F9-E9+D9</f>
        <v>-299.01899999999995</v>
      </c>
    </row>
    <row r="10" spans="1:8">
      <c r="A10" s="105" t="s">
        <v>75</v>
      </c>
      <c r="B10" s="106"/>
      <c r="C10" s="7">
        <v>2.04</v>
      </c>
      <c r="D10" s="7">
        <v>-33.409999999999997</v>
      </c>
      <c r="E10" s="81">
        <f>E8*10%</f>
        <v>109.57400000000001</v>
      </c>
      <c r="F10" s="81">
        <f>F8*10%</f>
        <v>113.09300000000002</v>
      </c>
      <c r="G10" s="81">
        <f>G8*10%</f>
        <v>113.09300000000002</v>
      </c>
      <c r="H10" s="81">
        <f t="shared" si="0"/>
        <v>-29.890999999999991</v>
      </c>
    </row>
    <row r="11" spans="1:8" ht="12.75" customHeight="1">
      <c r="A11" s="122" t="s">
        <v>76</v>
      </c>
      <c r="B11" s="120"/>
      <c r="C11" s="120"/>
      <c r="D11" s="120"/>
      <c r="E11" s="120"/>
      <c r="F11" s="120"/>
      <c r="G11" s="120"/>
      <c r="H11" s="108"/>
    </row>
    <row r="12" spans="1:8">
      <c r="A12" s="123" t="s">
        <v>56</v>
      </c>
      <c r="B12" s="124"/>
      <c r="C12" s="36">
        <v>5.65</v>
      </c>
      <c r="D12" s="33">
        <v>-97.66</v>
      </c>
      <c r="E12" s="33">
        <v>316.74</v>
      </c>
      <c r="F12" s="33">
        <v>325.91000000000003</v>
      </c>
      <c r="G12" s="33">
        <v>325.91000000000003</v>
      </c>
      <c r="H12" s="81">
        <f t="shared" ref="H12:H30" si="1">F12-E12+D12</f>
        <v>-88.489999999999981</v>
      </c>
    </row>
    <row r="13" spans="1:8">
      <c r="A13" s="45" t="s">
        <v>74</v>
      </c>
      <c r="B13" s="46"/>
      <c r="C13" s="7">
        <v>5.08</v>
      </c>
      <c r="D13" s="7">
        <v>-90.19</v>
      </c>
      <c r="E13" s="81">
        <f>E12-E14</f>
        <v>285.06600000000003</v>
      </c>
      <c r="F13" s="81">
        <f>F12-F14</f>
        <v>293.31900000000002</v>
      </c>
      <c r="G13" s="81">
        <f>G12-G14</f>
        <v>293.31900000000002</v>
      </c>
      <c r="H13" s="81">
        <f t="shared" si="1"/>
        <v>-81.937000000000012</v>
      </c>
    </row>
    <row r="14" spans="1:8">
      <c r="A14" s="105" t="s">
        <v>75</v>
      </c>
      <c r="B14" s="106"/>
      <c r="C14" s="7">
        <v>0.56999999999999995</v>
      </c>
      <c r="D14" s="7">
        <v>-10.01</v>
      </c>
      <c r="E14" s="81">
        <f>E12*10%</f>
        <v>31.674000000000003</v>
      </c>
      <c r="F14" s="81">
        <f>F12*10%</f>
        <v>32.591000000000001</v>
      </c>
      <c r="G14" s="81">
        <f>G12*10%</f>
        <v>32.591000000000001</v>
      </c>
      <c r="H14" s="81">
        <f t="shared" si="1"/>
        <v>-9.0930000000000017</v>
      </c>
    </row>
    <row r="15" spans="1:8" ht="23.25" customHeight="1">
      <c r="A15" s="123" t="s">
        <v>46</v>
      </c>
      <c r="B15" s="124"/>
      <c r="C15" s="36">
        <v>3.45</v>
      </c>
      <c r="D15" s="33">
        <v>-67.33</v>
      </c>
      <c r="E15" s="33">
        <v>193.41</v>
      </c>
      <c r="F15" s="33">
        <v>199.16</v>
      </c>
      <c r="G15" s="33">
        <v>199.16</v>
      </c>
      <c r="H15" s="81">
        <f t="shared" si="1"/>
        <v>-61.58</v>
      </c>
    </row>
    <row r="16" spans="1:8">
      <c r="A16" s="45" t="s">
        <v>74</v>
      </c>
      <c r="B16" s="46"/>
      <c r="C16" s="7">
        <v>3.1</v>
      </c>
      <c r="D16" s="7">
        <v>-60.6</v>
      </c>
      <c r="E16" s="81">
        <f>E15-E17</f>
        <v>174.06899999999999</v>
      </c>
      <c r="F16" s="81">
        <f>F15-F17</f>
        <v>179.244</v>
      </c>
      <c r="G16" s="81">
        <f>G15-G17</f>
        <v>179.244</v>
      </c>
      <c r="H16" s="81">
        <f t="shared" si="1"/>
        <v>-55.42499999999999</v>
      </c>
    </row>
    <row r="17" spans="1:8" ht="15" customHeight="1">
      <c r="A17" s="105" t="s">
        <v>75</v>
      </c>
      <c r="B17" s="106"/>
      <c r="C17" s="7">
        <v>0.35</v>
      </c>
      <c r="D17" s="7">
        <v>-1.51</v>
      </c>
      <c r="E17" s="81">
        <f>E15*10%</f>
        <v>19.341000000000001</v>
      </c>
      <c r="F17" s="81">
        <f>F15*10%</f>
        <v>19.916</v>
      </c>
      <c r="G17" s="81">
        <f>G15*10%</f>
        <v>19.916</v>
      </c>
      <c r="H17" s="81">
        <f t="shared" si="1"/>
        <v>-0.93500000000000072</v>
      </c>
    </row>
    <row r="18" spans="1:8" ht="16.5" customHeight="1">
      <c r="A18" s="123" t="s">
        <v>57</v>
      </c>
      <c r="B18" s="124"/>
      <c r="C18" s="43">
        <v>2.37</v>
      </c>
      <c r="D18" s="33">
        <v>-46.22</v>
      </c>
      <c r="E18" s="33">
        <v>132.86000000000001</v>
      </c>
      <c r="F18" s="33">
        <v>136.80000000000001</v>
      </c>
      <c r="G18" s="33">
        <v>136.80000000000001</v>
      </c>
      <c r="H18" s="81">
        <f t="shared" si="1"/>
        <v>-42.28</v>
      </c>
    </row>
    <row r="19" spans="1:8" ht="13.5" customHeight="1">
      <c r="A19" s="45" t="s">
        <v>74</v>
      </c>
      <c r="B19" s="46"/>
      <c r="C19" s="7">
        <v>2.13</v>
      </c>
      <c r="D19" s="7">
        <v>-41.59</v>
      </c>
      <c r="E19" s="81">
        <f>E18-E20</f>
        <v>119.57400000000001</v>
      </c>
      <c r="F19" s="81">
        <f>F18-F20</f>
        <v>123.12</v>
      </c>
      <c r="G19" s="81">
        <f>G18-G20</f>
        <v>123.12</v>
      </c>
      <c r="H19" s="81">
        <f t="shared" si="1"/>
        <v>-38.044000000000011</v>
      </c>
    </row>
    <row r="20" spans="1:8" ht="12.75" customHeight="1">
      <c r="A20" s="105" t="s">
        <v>75</v>
      </c>
      <c r="B20" s="106"/>
      <c r="C20" s="7">
        <v>0.24</v>
      </c>
      <c r="D20" s="7">
        <v>-4.63</v>
      </c>
      <c r="E20" s="81">
        <f>E18*10%</f>
        <v>13.286000000000001</v>
      </c>
      <c r="F20" s="81">
        <f>F18*10%</f>
        <v>13.680000000000001</v>
      </c>
      <c r="G20" s="81">
        <f>G18*10%</f>
        <v>13.680000000000001</v>
      </c>
      <c r="H20" s="81">
        <f t="shared" si="1"/>
        <v>-4.2359999999999998</v>
      </c>
    </row>
    <row r="21" spans="1:8">
      <c r="A21" s="123" t="s">
        <v>93</v>
      </c>
      <c r="B21" s="132"/>
      <c r="C21" s="35">
        <v>1.1100000000000001</v>
      </c>
      <c r="D21" s="7">
        <v>-21.69</v>
      </c>
      <c r="E21" s="7">
        <v>62.23</v>
      </c>
      <c r="F21" s="7">
        <v>64.069999999999993</v>
      </c>
      <c r="G21" s="7">
        <v>64.069999999999993</v>
      </c>
      <c r="H21" s="81">
        <f t="shared" si="1"/>
        <v>-19.850000000000005</v>
      </c>
    </row>
    <row r="22" spans="1:8" ht="14.25" customHeight="1">
      <c r="A22" s="45" t="s">
        <v>74</v>
      </c>
      <c r="B22" s="46"/>
      <c r="C22" s="7">
        <v>1</v>
      </c>
      <c r="D22" s="7">
        <v>-19.88</v>
      </c>
      <c r="E22" s="81">
        <f>E21-E23</f>
        <v>56.006999999999998</v>
      </c>
      <c r="F22" s="81">
        <f>F21-F23</f>
        <v>57.662999999999997</v>
      </c>
      <c r="G22" s="81">
        <f>G21-G23</f>
        <v>57.662999999999997</v>
      </c>
      <c r="H22" s="81">
        <f t="shared" si="1"/>
        <v>-18.224</v>
      </c>
    </row>
    <row r="23" spans="1:8" ht="14.25" customHeight="1">
      <c r="A23" s="105" t="s">
        <v>75</v>
      </c>
      <c r="B23" s="125"/>
      <c r="C23" s="7">
        <v>0.11</v>
      </c>
      <c r="D23" s="7">
        <v>-2.17</v>
      </c>
      <c r="E23" s="81">
        <f>E21*10%</f>
        <v>6.2229999999999999</v>
      </c>
      <c r="F23" s="81">
        <f>F21*10%</f>
        <v>6.407</v>
      </c>
      <c r="G23" s="81">
        <f>G21*10%</f>
        <v>6.407</v>
      </c>
      <c r="H23" s="81">
        <f t="shared" si="1"/>
        <v>-1.9859999999999998</v>
      </c>
    </row>
    <row r="24" spans="1:8" ht="14.25" customHeight="1">
      <c r="A24" s="10" t="s">
        <v>47</v>
      </c>
      <c r="B24" s="47"/>
      <c r="C24" s="35">
        <v>3.65</v>
      </c>
      <c r="D24" s="7">
        <v>-63.9</v>
      </c>
      <c r="E24" s="7">
        <v>204.61</v>
      </c>
      <c r="F24" s="7">
        <v>210.74</v>
      </c>
      <c r="G24" s="7">
        <v>210.74</v>
      </c>
      <c r="H24" s="81">
        <f t="shared" si="1"/>
        <v>-57.77</v>
      </c>
    </row>
    <row r="25" spans="1:8" ht="14.25" customHeight="1">
      <c r="A25" s="45" t="s">
        <v>74</v>
      </c>
      <c r="B25" s="46"/>
      <c r="C25" s="7">
        <v>3.29</v>
      </c>
      <c r="D25" s="7">
        <v>-57.51</v>
      </c>
      <c r="E25" s="81">
        <f>E24-E26</f>
        <v>184.149</v>
      </c>
      <c r="F25" s="81">
        <f>F24-F26</f>
        <v>189.67000000000002</v>
      </c>
      <c r="G25" s="81">
        <f>G24-G26</f>
        <v>189.67000000000002</v>
      </c>
      <c r="H25" s="81">
        <f t="shared" si="1"/>
        <v>-51.988999999999983</v>
      </c>
    </row>
    <row r="26" spans="1:8">
      <c r="A26" s="105" t="s">
        <v>75</v>
      </c>
      <c r="B26" s="106"/>
      <c r="C26" s="7">
        <v>0.36</v>
      </c>
      <c r="D26" s="7">
        <v>-6.39</v>
      </c>
      <c r="E26" s="81">
        <f>E24*10%</f>
        <v>20.461000000000002</v>
      </c>
      <c r="F26" s="81">
        <v>21.07</v>
      </c>
      <c r="G26" s="81">
        <v>21.07</v>
      </c>
      <c r="H26" s="81">
        <f t="shared" si="1"/>
        <v>-5.7810000000000015</v>
      </c>
    </row>
    <row r="27" spans="1:8" ht="14.25" customHeight="1">
      <c r="A27" s="128" t="s">
        <v>48</v>
      </c>
      <c r="B27" s="129"/>
      <c r="C27" s="133">
        <v>4.1900000000000004</v>
      </c>
      <c r="D27" s="126">
        <v>-67.400000000000006</v>
      </c>
      <c r="E27" s="126">
        <v>185.89</v>
      </c>
      <c r="F27" s="126">
        <v>194.25</v>
      </c>
      <c r="G27" s="126">
        <v>194.25</v>
      </c>
      <c r="H27" s="81">
        <f t="shared" si="1"/>
        <v>-59.039999999999992</v>
      </c>
    </row>
    <row r="28" spans="1:8" ht="0.75" hidden="1" customHeight="1">
      <c r="A28" s="130"/>
      <c r="B28" s="131"/>
      <c r="C28" s="134"/>
      <c r="D28" s="127"/>
      <c r="E28" s="127"/>
      <c r="F28" s="127"/>
      <c r="G28" s="127"/>
      <c r="H28" s="81">
        <f t="shared" si="1"/>
        <v>0</v>
      </c>
    </row>
    <row r="29" spans="1:8">
      <c r="A29" s="45" t="s">
        <v>74</v>
      </c>
      <c r="B29" s="46"/>
      <c r="C29" s="7">
        <v>3.77</v>
      </c>
      <c r="D29" s="7">
        <v>-60.66</v>
      </c>
      <c r="E29" s="81">
        <f>E27-E30</f>
        <v>167.29999999999998</v>
      </c>
      <c r="F29" s="81">
        <f>F27-F30</f>
        <v>174.82</v>
      </c>
      <c r="G29" s="81">
        <f>G27-G30</f>
        <v>174.82</v>
      </c>
      <c r="H29" s="81">
        <f t="shared" si="1"/>
        <v>-53.139999999999986</v>
      </c>
    </row>
    <row r="30" spans="1:8">
      <c r="A30" s="105" t="s">
        <v>75</v>
      </c>
      <c r="B30" s="106"/>
      <c r="C30" s="7">
        <v>0.42</v>
      </c>
      <c r="D30" s="7">
        <v>-6.74</v>
      </c>
      <c r="E30" s="81">
        <v>18.59</v>
      </c>
      <c r="F30" s="81">
        <v>19.43</v>
      </c>
      <c r="G30" s="81">
        <v>19.43</v>
      </c>
      <c r="H30" s="81">
        <f t="shared" si="1"/>
        <v>-5.9</v>
      </c>
    </row>
    <row r="31" spans="1:8" ht="9.75" customHeight="1">
      <c r="A31" s="65"/>
      <c r="B31" s="64"/>
      <c r="C31" s="7"/>
      <c r="D31" s="7"/>
      <c r="E31" s="7"/>
      <c r="F31" s="7"/>
      <c r="G31" s="63"/>
      <c r="H31" s="7"/>
    </row>
    <row r="32" spans="1:8" ht="18" customHeight="1">
      <c r="A32" s="107" t="s">
        <v>49</v>
      </c>
      <c r="B32" s="108"/>
      <c r="C32" s="35">
        <v>7.8</v>
      </c>
      <c r="D32" s="35">
        <v>1428.53</v>
      </c>
      <c r="E32" s="35">
        <v>414.23</v>
      </c>
      <c r="F32" s="35">
        <v>431.57</v>
      </c>
      <c r="G32" s="70">
        <f>G33+G34</f>
        <v>851.05</v>
      </c>
      <c r="H32" s="35">
        <f>F32-E32+D32+F32-G32</f>
        <v>1026.3899999999999</v>
      </c>
    </row>
    <row r="33" spans="1:8" ht="13.5" customHeight="1">
      <c r="A33" s="45" t="s">
        <v>77</v>
      </c>
      <c r="B33" s="46"/>
      <c r="C33" s="35">
        <v>7.02</v>
      </c>
      <c r="D33" s="35">
        <v>1433.12</v>
      </c>
      <c r="E33" s="35">
        <f>E32-E34</f>
        <v>372.81</v>
      </c>
      <c r="F33" s="35">
        <f>F32-F34</f>
        <v>388.40999999999997</v>
      </c>
      <c r="G33" s="71">
        <v>807.89</v>
      </c>
      <c r="H33" s="35">
        <f t="shared" ref="H33:H34" si="2">F33-E33+D33+F33-G33</f>
        <v>1029.2399999999998</v>
      </c>
    </row>
    <row r="34" spans="1:8" ht="12.75" customHeight="1">
      <c r="A34" s="105" t="s">
        <v>75</v>
      </c>
      <c r="B34" s="106"/>
      <c r="C34" s="7">
        <v>0.78</v>
      </c>
      <c r="D34" s="7">
        <v>-4.59</v>
      </c>
      <c r="E34" s="7">
        <v>41.42</v>
      </c>
      <c r="F34" s="7">
        <v>43.16</v>
      </c>
      <c r="G34" s="7">
        <v>43.16</v>
      </c>
      <c r="H34" s="35">
        <f t="shared" si="2"/>
        <v>-2.8500000000000085</v>
      </c>
    </row>
    <row r="35" spans="1:8" ht="12.75" customHeight="1">
      <c r="A35" s="111" t="s">
        <v>144</v>
      </c>
      <c r="B35" s="112"/>
      <c r="C35" s="7"/>
      <c r="D35" s="7">
        <v>0</v>
      </c>
      <c r="E35" s="35">
        <f>E37+E38+E39+E40</f>
        <v>296.28000000000003</v>
      </c>
      <c r="F35" s="35">
        <f>F37+F38+F39+F40</f>
        <v>253.04000000000002</v>
      </c>
      <c r="G35" s="35">
        <v>253.04</v>
      </c>
      <c r="H35" s="35">
        <f>F35-E35</f>
        <v>-43.240000000000009</v>
      </c>
    </row>
    <row r="36" spans="1:8" ht="12.75" customHeight="1">
      <c r="A36" s="45" t="s">
        <v>145</v>
      </c>
      <c r="B36" s="86"/>
      <c r="C36" s="7"/>
      <c r="D36" s="7"/>
      <c r="E36" s="7"/>
      <c r="F36" s="7"/>
      <c r="G36" s="7"/>
      <c r="H36" s="35"/>
    </row>
    <row r="37" spans="1:8" ht="12.75" customHeight="1">
      <c r="A37" s="113" t="s">
        <v>146</v>
      </c>
      <c r="B37" s="114"/>
      <c r="C37" s="7"/>
      <c r="D37" s="7">
        <v>0</v>
      </c>
      <c r="E37" s="7">
        <v>14.03</v>
      </c>
      <c r="F37" s="7">
        <v>11.93</v>
      </c>
      <c r="G37" s="7">
        <v>11.93</v>
      </c>
      <c r="H37" s="7">
        <f t="shared" ref="H37:H40" si="3">F37-E37</f>
        <v>-2.0999999999999996</v>
      </c>
    </row>
    <row r="38" spans="1:8" ht="12.75" customHeight="1">
      <c r="A38" s="113" t="s">
        <v>148</v>
      </c>
      <c r="B38" s="114"/>
      <c r="C38" s="7"/>
      <c r="D38" s="7">
        <v>0</v>
      </c>
      <c r="E38" s="7">
        <v>68.19</v>
      </c>
      <c r="F38" s="7">
        <v>56.5</v>
      </c>
      <c r="G38" s="7">
        <v>56.5</v>
      </c>
      <c r="H38" s="7">
        <f t="shared" si="3"/>
        <v>-11.689999999999998</v>
      </c>
    </row>
    <row r="39" spans="1:8" ht="12.75" customHeight="1">
      <c r="A39" s="113" t="s">
        <v>149</v>
      </c>
      <c r="B39" s="114"/>
      <c r="C39" s="7"/>
      <c r="D39" s="7">
        <v>0</v>
      </c>
      <c r="E39" s="7">
        <v>206.96</v>
      </c>
      <c r="F39" s="7">
        <v>178.84</v>
      </c>
      <c r="G39" s="7">
        <v>178.84</v>
      </c>
      <c r="H39" s="7">
        <f t="shared" si="3"/>
        <v>-28.120000000000005</v>
      </c>
    </row>
    <row r="40" spans="1:8" ht="12.75" customHeight="1">
      <c r="A40" s="113" t="s">
        <v>147</v>
      </c>
      <c r="B40" s="114"/>
      <c r="C40" s="7"/>
      <c r="D40" s="7">
        <v>0</v>
      </c>
      <c r="E40" s="7">
        <v>7.1</v>
      </c>
      <c r="F40" s="7">
        <v>5.77</v>
      </c>
      <c r="G40" s="7">
        <v>5.77</v>
      </c>
      <c r="H40" s="7">
        <f t="shared" si="3"/>
        <v>-1.33</v>
      </c>
    </row>
    <row r="41" spans="1:8" ht="12.75" customHeight="1">
      <c r="A41" s="103" t="s">
        <v>126</v>
      </c>
      <c r="B41" s="104"/>
      <c r="C41" s="7" t="s">
        <v>59</v>
      </c>
      <c r="D41" s="7" t="s">
        <v>59</v>
      </c>
      <c r="E41" s="35">
        <f>E8+E32+E35</f>
        <v>1806.25</v>
      </c>
      <c r="F41" s="35">
        <f t="shared" ref="F41:G41" si="4">F8+F32+F35</f>
        <v>1815.54</v>
      </c>
      <c r="G41" s="35">
        <f t="shared" si="4"/>
        <v>2235.02</v>
      </c>
      <c r="H41" s="7"/>
    </row>
    <row r="42" spans="1:8" ht="16.5" customHeight="1">
      <c r="A42" s="80" t="s">
        <v>131</v>
      </c>
      <c r="B42" s="80"/>
      <c r="C42" s="7"/>
      <c r="D42" s="7">
        <v>1064.43</v>
      </c>
      <c r="E42" s="7"/>
      <c r="F42" s="7"/>
      <c r="G42" s="7"/>
      <c r="H42" s="7">
        <f>F41-E41+D42+F41-G41</f>
        <v>654.24000000000024</v>
      </c>
    </row>
    <row r="43" spans="1:8" ht="15.75" customHeight="1">
      <c r="A43" s="82" t="s">
        <v>143</v>
      </c>
      <c r="B43" s="82"/>
      <c r="C43" s="35"/>
      <c r="D43" s="35"/>
      <c r="E43" s="35"/>
      <c r="F43" s="35"/>
      <c r="G43" s="35"/>
      <c r="H43" s="83">
        <f>H44+H45</f>
        <v>654.23999999999978</v>
      </c>
    </row>
    <row r="44" spans="1:8" ht="15" customHeight="1">
      <c r="A44" s="80" t="s">
        <v>132</v>
      </c>
      <c r="B44" s="80"/>
      <c r="C44" s="7"/>
      <c r="D44" s="7"/>
      <c r="E44" s="7"/>
      <c r="F44" s="7"/>
      <c r="G44" s="7"/>
      <c r="H44" s="7">
        <f>H33</f>
        <v>1029.2399999999998</v>
      </c>
    </row>
    <row r="45" spans="1:8" ht="21" customHeight="1">
      <c r="A45" s="109" t="s">
        <v>133</v>
      </c>
      <c r="B45" s="110"/>
      <c r="C45" s="7"/>
      <c r="D45" s="7"/>
      <c r="E45" s="80"/>
      <c r="F45" s="80"/>
      <c r="G45" s="80"/>
      <c r="H45" s="81">
        <f>H8+H34+H35</f>
        <v>-375</v>
      </c>
    </row>
    <row r="46" spans="1:8" ht="6.75" customHeight="1">
      <c r="A46" s="57"/>
      <c r="B46" s="57"/>
      <c r="C46" s="28"/>
      <c r="D46" s="28"/>
      <c r="E46" s="58"/>
      <c r="F46" s="58"/>
      <c r="G46" s="58"/>
      <c r="H46" s="49"/>
    </row>
    <row r="47" spans="1:8" ht="14.25" customHeight="1">
      <c r="A47" s="101" t="s">
        <v>125</v>
      </c>
      <c r="B47" s="102"/>
      <c r="C47" s="102"/>
      <c r="D47" s="102"/>
      <c r="E47" s="102"/>
      <c r="F47" s="102"/>
      <c r="G47" s="102"/>
      <c r="H47" s="102"/>
    </row>
    <row r="48" spans="1:8" ht="14.25" customHeight="1">
      <c r="A48" s="74"/>
      <c r="B48" s="73"/>
      <c r="C48" s="73"/>
      <c r="D48" s="73"/>
      <c r="E48" s="73"/>
      <c r="F48" s="73"/>
      <c r="G48" s="73"/>
      <c r="H48" s="73"/>
    </row>
    <row r="49" spans="1:8">
      <c r="A49" s="21" t="s">
        <v>161</v>
      </c>
      <c r="D49" s="23"/>
      <c r="E49" s="23"/>
      <c r="F49" s="23"/>
      <c r="G49" s="23"/>
    </row>
    <row r="50" spans="1:8">
      <c r="A50" s="116" t="s">
        <v>60</v>
      </c>
      <c r="B50" s="106"/>
      <c r="C50" s="106"/>
      <c r="D50" s="117"/>
      <c r="E50" s="37" t="s">
        <v>61</v>
      </c>
      <c r="F50" s="37" t="s">
        <v>62</v>
      </c>
      <c r="G50" s="37" t="s">
        <v>128</v>
      </c>
      <c r="H50" s="6" t="s">
        <v>129</v>
      </c>
    </row>
    <row r="51" spans="1:8">
      <c r="A51" s="119" t="s">
        <v>150</v>
      </c>
      <c r="B51" s="120"/>
      <c r="C51" s="120"/>
      <c r="D51" s="108"/>
      <c r="E51" s="38">
        <v>42795</v>
      </c>
      <c r="F51" s="37">
        <v>3</v>
      </c>
      <c r="G51" s="39">
        <v>4.5</v>
      </c>
      <c r="H51" s="6" t="s">
        <v>151</v>
      </c>
    </row>
    <row r="52" spans="1:8">
      <c r="A52" s="119" t="s">
        <v>112</v>
      </c>
      <c r="B52" s="120"/>
      <c r="C52" s="120"/>
      <c r="D52" s="108"/>
      <c r="E52" s="38">
        <v>42826</v>
      </c>
      <c r="F52" s="37">
        <v>2</v>
      </c>
      <c r="G52" s="39">
        <v>1.22</v>
      </c>
      <c r="H52" s="6" t="s">
        <v>130</v>
      </c>
    </row>
    <row r="53" spans="1:8">
      <c r="A53" s="119" t="s">
        <v>152</v>
      </c>
      <c r="B53" s="120"/>
      <c r="C53" s="120"/>
      <c r="D53" s="108"/>
      <c r="E53" s="38">
        <v>42826</v>
      </c>
      <c r="F53" s="37" t="s">
        <v>153</v>
      </c>
      <c r="G53" s="39">
        <v>18.66</v>
      </c>
      <c r="H53" s="6" t="s">
        <v>136</v>
      </c>
    </row>
    <row r="54" spans="1:8">
      <c r="A54" s="119" t="s">
        <v>154</v>
      </c>
      <c r="B54" s="120"/>
      <c r="C54" s="120"/>
      <c r="D54" s="108"/>
      <c r="E54" s="38">
        <v>42948</v>
      </c>
      <c r="F54" s="37">
        <v>1</v>
      </c>
      <c r="G54" s="39">
        <v>10.039999999999999</v>
      </c>
      <c r="H54" s="6" t="s">
        <v>156</v>
      </c>
    </row>
    <row r="55" spans="1:8">
      <c r="A55" s="119" t="s">
        <v>157</v>
      </c>
      <c r="B55" s="120"/>
      <c r="C55" s="120"/>
      <c r="D55" s="108"/>
      <c r="E55" s="38">
        <v>42979</v>
      </c>
      <c r="F55" s="37">
        <v>1</v>
      </c>
      <c r="G55" s="39">
        <v>41.06</v>
      </c>
      <c r="H55" s="6" t="s">
        <v>155</v>
      </c>
    </row>
    <row r="56" spans="1:8">
      <c r="A56" s="119" t="s">
        <v>158</v>
      </c>
      <c r="B56" s="120"/>
      <c r="C56" s="120"/>
      <c r="D56" s="108"/>
      <c r="E56" s="38">
        <v>42979</v>
      </c>
      <c r="F56" s="37" t="s">
        <v>159</v>
      </c>
      <c r="G56" s="39">
        <v>732.41</v>
      </c>
      <c r="H56" s="6" t="s">
        <v>160</v>
      </c>
    </row>
    <row r="57" spans="1:8">
      <c r="A57" s="119" t="s">
        <v>8</v>
      </c>
      <c r="B57" s="120"/>
      <c r="C57" s="120"/>
      <c r="D57" s="108"/>
      <c r="E57" s="38"/>
      <c r="F57" s="37">
        <v>1</v>
      </c>
      <c r="G57" s="39">
        <f>SUM(G51:G56)</f>
        <v>807.89</v>
      </c>
      <c r="H57" s="6"/>
    </row>
    <row r="58" spans="1:8">
      <c r="A58" s="21" t="s">
        <v>50</v>
      </c>
      <c r="D58" s="23"/>
      <c r="E58" s="23"/>
      <c r="F58" s="23"/>
      <c r="G58" s="23"/>
    </row>
    <row r="59" spans="1:8">
      <c r="A59" s="21" t="s">
        <v>51</v>
      </c>
      <c r="D59" s="23"/>
      <c r="E59" s="23"/>
      <c r="F59" s="23"/>
      <c r="G59" s="23"/>
    </row>
    <row r="60" spans="1:8" ht="23.25" customHeight="1">
      <c r="A60" s="116" t="s">
        <v>64</v>
      </c>
      <c r="B60" s="106"/>
      <c r="C60" s="106"/>
      <c r="D60" s="106"/>
      <c r="E60" s="117"/>
      <c r="F60" s="41" t="s">
        <v>62</v>
      </c>
      <c r="G60" s="40" t="s">
        <v>63</v>
      </c>
    </row>
    <row r="61" spans="1:8">
      <c r="A61" s="119" t="s">
        <v>65</v>
      </c>
      <c r="B61" s="120"/>
      <c r="C61" s="120"/>
      <c r="D61" s="120"/>
      <c r="E61" s="108"/>
      <c r="F61" s="37">
        <v>0</v>
      </c>
      <c r="G61" s="84">
        <v>0</v>
      </c>
    </row>
    <row r="62" spans="1:8">
      <c r="A62" s="48"/>
      <c r="B62" s="49"/>
      <c r="C62" s="49"/>
      <c r="D62" s="49"/>
      <c r="E62" s="49"/>
      <c r="F62" s="50"/>
      <c r="G62" s="50"/>
    </row>
    <row r="63" spans="1:8">
      <c r="A63" s="54" t="s">
        <v>78</v>
      </c>
      <c r="B63" s="55"/>
      <c r="C63" s="55"/>
      <c r="D63" s="55"/>
      <c r="E63" s="55"/>
      <c r="F63" s="37"/>
      <c r="G63" s="37"/>
    </row>
    <row r="64" spans="1:8">
      <c r="A64" s="116" t="s">
        <v>79</v>
      </c>
      <c r="B64" s="118"/>
      <c r="C64" s="87" t="s">
        <v>80</v>
      </c>
      <c r="D64" s="118"/>
      <c r="E64" s="37" t="s">
        <v>81</v>
      </c>
      <c r="F64" s="37" t="s">
        <v>82</v>
      </c>
      <c r="G64" s="37" t="s">
        <v>83</v>
      </c>
    </row>
    <row r="65" spans="1:7">
      <c r="A65" s="116" t="s">
        <v>123</v>
      </c>
      <c r="B65" s="118"/>
      <c r="C65" s="87" t="s">
        <v>59</v>
      </c>
      <c r="D65" s="117"/>
      <c r="E65" s="37">
        <v>2</v>
      </c>
      <c r="F65" s="37" t="s">
        <v>59</v>
      </c>
      <c r="G65" s="37" t="s">
        <v>59</v>
      </c>
    </row>
    <row r="66" spans="1:7">
      <c r="A66" s="51"/>
      <c r="B66" s="52"/>
      <c r="C66" s="28"/>
      <c r="D66" s="53"/>
      <c r="E66" s="50"/>
      <c r="F66" s="50"/>
      <c r="G66" s="50"/>
    </row>
    <row r="67" spans="1:7">
      <c r="A67" s="21" t="s">
        <v>113</v>
      </c>
      <c r="D67" s="23"/>
      <c r="E67" s="23"/>
      <c r="F67" s="23"/>
      <c r="G67" s="23"/>
    </row>
    <row r="68" spans="1:7">
      <c r="A68" s="121" t="s">
        <v>162</v>
      </c>
      <c r="B68" s="102"/>
      <c r="C68" s="102"/>
      <c r="D68" s="102"/>
      <c r="E68" s="102"/>
      <c r="F68" s="102"/>
      <c r="G68" s="102"/>
    </row>
    <row r="69" spans="1:7">
      <c r="A69" s="115" t="s">
        <v>163</v>
      </c>
      <c r="B69" s="115"/>
      <c r="C69" s="115"/>
      <c r="D69" s="115"/>
      <c r="E69" s="115"/>
      <c r="F69" s="115"/>
      <c r="G69" s="115"/>
    </row>
    <row r="70" spans="1:7">
      <c r="A70" s="115"/>
      <c r="B70" s="115"/>
      <c r="C70" s="115"/>
      <c r="D70" s="115"/>
      <c r="E70" s="115"/>
      <c r="F70" s="115"/>
      <c r="G70" s="115"/>
    </row>
    <row r="71" spans="1:7" ht="24.75" customHeight="1">
      <c r="A71" s="115"/>
      <c r="B71" s="115"/>
      <c r="C71" s="115"/>
      <c r="D71" s="115"/>
      <c r="E71" s="115"/>
      <c r="F71" s="115"/>
      <c r="G71" s="115"/>
    </row>
    <row r="72" spans="1:7" hidden="1">
      <c r="A72" s="115"/>
      <c r="B72" s="115"/>
      <c r="C72" s="115"/>
      <c r="D72" s="115"/>
      <c r="E72" s="115"/>
      <c r="F72" s="115"/>
      <c r="G72" s="115"/>
    </row>
    <row r="73" spans="1:7">
      <c r="A73" s="77"/>
      <c r="B73" s="77"/>
      <c r="C73" s="77"/>
      <c r="D73" s="77"/>
      <c r="E73" s="77"/>
      <c r="F73" s="77"/>
      <c r="G73" s="77"/>
    </row>
    <row r="74" spans="1:7">
      <c r="A74" s="72"/>
      <c r="B74" s="72"/>
      <c r="C74" s="72"/>
      <c r="D74" s="72"/>
      <c r="E74" s="72"/>
      <c r="F74" s="72"/>
      <c r="G74" s="72"/>
    </row>
    <row r="75" spans="1:7">
      <c r="A75" s="23" t="s">
        <v>84</v>
      </c>
      <c r="B75" s="56"/>
    </row>
    <row r="76" spans="1:7">
      <c r="A76" s="23" t="s">
        <v>85</v>
      </c>
      <c r="B76" s="56"/>
      <c r="E76" s="23" t="s">
        <v>87</v>
      </c>
    </row>
    <row r="77" spans="1:7">
      <c r="A77" s="23" t="s">
        <v>86</v>
      </c>
      <c r="B77" s="56"/>
    </row>
    <row r="78" spans="1:7">
      <c r="A78" s="23"/>
      <c r="B78" s="56"/>
    </row>
    <row r="79" spans="1:7">
      <c r="A79" s="19" t="s">
        <v>88</v>
      </c>
    </row>
    <row r="80" spans="1:7">
      <c r="A80" s="19" t="s">
        <v>89</v>
      </c>
    </row>
    <row r="81" spans="1:1">
      <c r="A81" s="19" t="s">
        <v>90</v>
      </c>
    </row>
    <row r="82" spans="1:1">
      <c r="A82" s="19" t="s">
        <v>91</v>
      </c>
    </row>
    <row r="83" spans="1:1">
      <c r="A83" s="19"/>
    </row>
  </sheetData>
  <mergeCells count="45">
    <mergeCell ref="G27:G28"/>
    <mergeCell ref="A26:B26"/>
    <mergeCell ref="A27:B28"/>
    <mergeCell ref="A21:B21"/>
    <mergeCell ref="C27:C28"/>
    <mergeCell ref="D27:D28"/>
    <mergeCell ref="E27:E28"/>
    <mergeCell ref="F27:F28"/>
    <mergeCell ref="A8:B8"/>
    <mergeCell ref="A10:B10"/>
    <mergeCell ref="A11:H11"/>
    <mergeCell ref="A12:B12"/>
    <mergeCell ref="A23:B23"/>
    <mergeCell ref="A14:B14"/>
    <mergeCell ref="A15:B15"/>
    <mergeCell ref="A17:B17"/>
    <mergeCell ref="A18:B18"/>
    <mergeCell ref="A20:B20"/>
    <mergeCell ref="A69:G72"/>
    <mergeCell ref="A50:D50"/>
    <mergeCell ref="A64:B64"/>
    <mergeCell ref="A51:D51"/>
    <mergeCell ref="A52:D52"/>
    <mergeCell ref="A65:B65"/>
    <mergeCell ref="C64:D64"/>
    <mergeCell ref="C65:D65"/>
    <mergeCell ref="A57:D57"/>
    <mergeCell ref="A60:E60"/>
    <mergeCell ref="A61:E61"/>
    <mergeCell ref="A68:G68"/>
    <mergeCell ref="A53:D53"/>
    <mergeCell ref="A54:D54"/>
    <mergeCell ref="A55:D55"/>
    <mergeCell ref="A56:D56"/>
    <mergeCell ref="A47:H47"/>
    <mergeCell ref="A41:B41"/>
    <mergeCell ref="A30:B30"/>
    <mergeCell ref="A32:B32"/>
    <mergeCell ref="A34:B34"/>
    <mergeCell ref="A45:B45"/>
    <mergeCell ref="A35:B35"/>
    <mergeCell ref="A37:B37"/>
    <mergeCell ref="A38:B38"/>
    <mergeCell ref="A39:B39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2018-02-20T03:22:37Z</cp:lastPrinted>
  <dcterms:created xsi:type="dcterms:W3CDTF">2013-02-18T04:38:06Z</dcterms:created>
  <dcterms:modified xsi:type="dcterms:W3CDTF">2018-02-26T02:35:05Z</dcterms:modified>
</cp:coreProperties>
</file>