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1 - за 2019г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E29" i="8" l="1"/>
  <c r="F29" i="8"/>
  <c r="G31" i="8"/>
  <c r="G32" i="8"/>
  <c r="G33" i="8"/>
  <c r="G34" i="8"/>
  <c r="G29" i="8"/>
  <c r="H29" i="8"/>
  <c r="F21" i="8"/>
  <c r="F8" i="8"/>
  <c r="E21" i="8"/>
  <c r="E8" i="8"/>
  <c r="H8" i="8"/>
  <c r="H39" i="8"/>
  <c r="G45" i="8"/>
  <c r="G26" i="8"/>
  <c r="F27" i="8"/>
  <c r="G27" i="8"/>
  <c r="G25" i="8"/>
  <c r="H25" i="8"/>
  <c r="H38" i="8"/>
  <c r="D4" i="8"/>
  <c r="D36" i="8"/>
  <c r="G21" i="8"/>
  <c r="G18" i="8"/>
  <c r="G15" i="8"/>
  <c r="G12" i="8"/>
  <c r="G23" i="8"/>
  <c r="G22" i="8"/>
  <c r="F23" i="8"/>
  <c r="F22" i="8"/>
  <c r="E23" i="8"/>
  <c r="E22" i="8"/>
  <c r="D23" i="8"/>
  <c r="D22" i="8"/>
  <c r="G20" i="8"/>
  <c r="G19" i="8"/>
  <c r="F20" i="8"/>
  <c r="F19" i="8"/>
  <c r="E20" i="8"/>
  <c r="E19" i="8"/>
  <c r="D20" i="8"/>
  <c r="D19" i="8"/>
  <c r="G17" i="8"/>
  <c r="F17" i="8"/>
  <c r="E17" i="8"/>
  <c r="D17" i="8"/>
  <c r="G16" i="8"/>
  <c r="F16" i="8"/>
  <c r="E16" i="8"/>
  <c r="D16" i="8"/>
  <c r="G14" i="8"/>
  <c r="F14" i="8"/>
  <c r="E14" i="8"/>
  <c r="D14" i="8"/>
  <c r="G13" i="8"/>
  <c r="F13" i="8"/>
  <c r="E13" i="8"/>
  <c r="D13" i="8"/>
  <c r="G8" i="8"/>
  <c r="G10" i="8"/>
  <c r="G9" i="8"/>
  <c r="F10" i="8"/>
  <c r="F9" i="8"/>
  <c r="E10" i="8"/>
  <c r="E9" i="8"/>
  <c r="D10" i="8"/>
  <c r="D9" i="8"/>
  <c r="C27" i="8"/>
  <c r="C26" i="8"/>
  <c r="C23" i="8"/>
  <c r="C22" i="8"/>
  <c r="C20" i="8"/>
  <c r="C19" i="8"/>
  <c r="C17" i="8"/>
  <c r="C16" i="8"/>
  <c r="C14" i="8"/>
  <c r="C13" i="8"/>
  <c r="C8" i="8"/>
  <c r="C10" i="8"/>
  <c r="C9" i="8"/>
  <c r="E27" i="8"/>
  <c r="F26" i="8"/>
  <c r="E26" i="8"/>
  <c r="H34" i="8"/>
  <c r="H33" i="8"/>
  <c r="H32" i="8"/>
  <c r="H31" i="8"/>
  <c r="H37" i="8"/>
  <c r="G35" i="8"/>
  <c r="F35" i="8"/>
  <c r="E35" i="8"/>
  <c r="H27" i="8"/>
  <c r="H36" i="8"/>
  <c r="H26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<sst xmlns="http://schemas.openxmlformats.org/spreadsheetml/2006/main" count="168" uniqueCount="147">
  <si>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</si>
  <si>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</si>
  <si>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</si>
  <si>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</si>
  <si>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</si>
  <si>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</si>
  <si>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</si>
  <si>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</si>
  <si>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</si>
  <si>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</si>
  <si>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</si>
  <si>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</si>
  <si>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</si>
  <si>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</si>
  <si>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</si>
  <si>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</si>
  <si>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</si>
  <si>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</si>
  <si>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</si>
  <si>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</si>
  <si>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</si>
  <si>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</si>
  <si>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</si>
  <si>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</si>
  <si>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</si>
  <si>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</si>
  <si>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</si>
  <si>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</si>
  <si>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</si>
  <si>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</si>
  <si>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</si>
  <si>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</si>
  <si>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</si>
  <si>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</si>
  <si>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</si>
  <si>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</si>
  <si>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</si>
  <si>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</si>
  <si>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</si>
  <si>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</si>
  <si>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</si>
  <si>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</si>
  <si>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</si>
  <si>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</si>
  <si>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</si>
  <si>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</si>
  <si>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</si>
  <si>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</si>
  <si>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</si>
  <si>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</si>
  <si>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</si>
  <si>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</si>
  <si>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</si>
  <si>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</si>
  <si>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</si>
  <si>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</si>
  <si>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</si>
  <si>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</si>
  <si>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</si>
  <si>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</si>
  <si>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</si>
  <si>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</si>
  <si>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</si>
  <si>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</si>
  <si>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</si>
  <si>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</si>
  <si>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</si>
  <si>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</si>
  <si>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</si>
  <si>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</si>
  <si>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</si>
  <si>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</si>
  <si>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</si>
  <si>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</si>
  <si>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ИСП.</t>
  </si>
  <si>
    <t>Произв. отдел - 222-03-88</t>
  </si>
  <si>
    <t>Санитар. отдел -222- 21- 60</t>
  </si>
  <si>
    <t xml:space="preserve"> </t>
  </si>
  <si>
    <t>uklr2006@mail.ru</t>
  </si>
  <si>
    <t>часть 4.</t>
  </si>
  <si>
    <t>расшифровка статьи "Содержание 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</si>
  <si>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</si>
  <si>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</si>
  <si>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</si>
  <si>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</si>
  <si>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</si>
  <si>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</si>
  <si>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</si>
  <si>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</si>
  <si>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</si>
  <si>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</si>
  <si>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</si>
  <si>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</si>
  <si>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</si>
  <si>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</si>
  <si>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</si>
  <si>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1.Сведения об Управляющей компании Ленинского района -1</t>
  </si>
  <si>
    <t>от 30 июля 2007 г. серия 25 № 002827459</t>
  </si>
  <si>
    <t>ООО " Эра"</t>
  </si>
  <si>
    <t>ООО " Чистый двор"</t>
  </si>
  <si>
    <t xml:space="preserve">Тунгусская,8 </t>
  </si>
  <si>
    <t>2-265-897</t>
  </si>
  <si>
    <t>№ 28 А по ул. Тунгусской</t>
  </si>
  <si>
    <t>4  этажа</t>
  </si>
  <si>
    <t>1 подъезд</t>
  </si>
  <si>
    <t>492,4 кв.м</t>
  </si>
  <si>
    <t>Тунгусская,28 А</t>
  </si>
  <si>
    <t>Ленинского района -1"</t>
  </si>
  <si>
    <t>.</t>
  </si>
  <si>
    <t>итого по дому:</t>
  </si>
  <si>
    <t>Часть 2.( форма 2.8 стандарта раскрытия информации)</t>
  </si>
  <si>
    <t>тариф</t>
  </si>
  <si>
    <t>переплата потребителями</t>
  </si>
  <si>
    <t>задолженность потребителей</t>
  </si>
  <si>
    <t>Всего д/средств с учетом остатков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</si>
  <si>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</si>
  <si>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</si>
  <si>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</si>
  <si>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</si>
  <si>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</si>
  <si>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</si>
  <si>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сумма, т.р.</t>
  </si>
  <si>
    <t>исполнитель</t>
  </si>
  <si>
    <t xml:space="preserve">                       Отчет ООО "Управляющей компании Ленинского района -1"  за 2019 г.</t>
  </si>
  <si>
    <t>ООО " Восток Мегаполис"</t>
  </si>
  <si>
    <t>120,50 кв.м.</t>
  </si>
  <si>
    <t>23 чел.</t>
  </si>
  <si>
    <t>ул. Тунгусская, 8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</si>
  <si>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</si>
  <si>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</si>
  <si>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                                                           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</si>
  <si>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</si>
  <si>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</si>
  <si>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План по статье "текущий ремонт" на 2020 год.</t>
  </si>
  <si>
    <t>Экономич. отдел - 220 -50- 87</t>
  </si>
  <si>
    <t>А.А. Тяптин</t>
  </si>
  <si>
    <t>Замена задвижек ХВС</t>
  </si>
  <si>
    <t>03.19г</t>
  </si>
  <si>
    <t>2 шт</t>
  </si>
  <si>
    <t>ООО "Эра"</t>
  </si>
  <si>
    <t xml:space="preserve">Предложение Управляющей компании: частичный ремонт кровли. Собственникам необходимо предоставить протокол общего собрания с решением о выполнении предложеных или иных работ. При недостататочном количестве денежных средств, выполнение предложенных работ возможно за дополнительный сбор, на основании общего собрания собственников. </t>
  </si>
  <si>
    <t>Тяптин Андрей Александрович</t>
  </si>
  <si>
    <t xml:space="preserve">              ООО "Управляющая компания Ленинского района -1"</t>
  </si>
  <si>
    <r>
      <t>ИСХ_№</t>
    </r>
    <r>
      <rPr>
        <b/>
        <u/>
        <sz val="10"/>
        <color theme="1"/>
        <rFont val="Calibri"/>
        <family val="2"/>
        <charset val="204"/>
        <scheme val="minor"/>
      </rPr>
      <t xml:space="preserve">      53/02       от     21.02.2020 г.                       </t>
    </r>
  </si>
  <si>
    <t>Количество проживающих</t>
  </si>
  <si>
    <t>Договор Управления</t>
  </si>
  <si>
    <t xml:space="preserve">                                                                       01 июля 2008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</si>
</sst>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wrapText="1"/>
    </xf>
    <xf numFmtId="0" fontId="10" fillId="0" borderId="8" xfId="1" applyFont="1" applyFill="1" applyBorder="1" applyAlignment="1">
      <alignment horizontal="left"/>
    </xf>
    <xf numFmtId="0" fontId="9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8" fillId="0" borderId="0" xfId="0" applyFont="1"/>
    <xf numFmtId="0" fontId="11" fillId="0" borderId="0" xfId="0" applyFont="1"/>
    <xf numFmtId="0" fontId="6" fillId="0" borderId="0" xfId="0" applyFont="1"/>
    <xf numFmtId="0" fontId="7" fillId="0" borderId="0" xfId="0" applyFont="1"/>
    <xf numFmtId="49" fontId="9" fillId="0" borderId="8" xfId="1" applyNumberFormat="1" applyFont="1" applyFill="1" applyBorder="1" applyAlignment="1">
      <alignment horizontal="center"/>
    </xf>
    <xf numFmtId="0" fontId="9" fillId="0" borderId="8" xfId="1" applyFont="1" applyFill="1" applyBorder="1"/>
    <xf numFmtId="0" fontId="9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4" fillId="0" borderId="0" xfId="0" applyFo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/>
    <xf numFmtId="0" fontId="0" fillId="0" borderId="0" xfId="0" applyAlignment="1"/>
    <xf numFmtId="0" fontId="8" fillId="0" borderId="2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9" fillId="0" borderId="3" xfId="1" applyNumberFormat="1" applyFont="1" applyFill="1" applyBorder="1" applyAlignment="1">
      <alignment horizontal="center"/>
    </xf>
    <xf numFmtId="0" fontId="9" fillId="0" borderId="3" xfId="1" applyFont="1" applyFill="1" applyBorder="1" applyAlignment="1"/>
    <xf numFmtId="49" fontId="9" fillId="0" borderId="7" xfId="1" applyNumberFormat="1" applyFont="1" applyFill="1" applyBorder="1" applyAlignment="1">
      <alignment horizontal="center"/>
    </xf>
    <xf numFmtId="0" fontId="9" fillId="0" borderId="7" xfId="1" applyFont="1" applyFill="1" applyBorder="1" applyAlignment="1"/>
    <xf numFmtId="49" fontId="9" fillId="0" borderId="4" xfId="1" applyNumberFormat="1" applyFont="1" applyFill="1" applyBorder="1" applyAlignment="1">
      <alignment horizontal="center"/>
    </xf>
    <xf numFmtId="0" fontId="9" fillId="0" borderId="4" xfId="1" applyFont="1" applyFill="1" applyBorder="1" applyAlignment="1"/>
    <xf numFmtId="0" fontId="0" fillId="0" borderId="1" xfId="0" applyBorder="1"/>
    <xf numFmtId="0" fontId="8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2" xfId="0" applyFont="1" applyFill="1" applyBorder="1" applyAlignment="1"/>
    <xf numFmtId="0" fontId="4" fillId="0" borderId="6" xfId="0" applyFont="1" applyBorder="1" applyAlignment="1"/>
    <xf numFmtId="0" fontId="0" fillId="0" borderId="0" xfId="0" applyFont="1" applyAlignment="1">
      <alignment wrapText="1"/>
    </xf>
    <xf numFmtId="0" fontId="8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6" fillId="0" borderId="1" xfId="0" applyFont="1" applyBorder="1"/>
    <xf numFmtId="2" fontId="3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49" fontId="9" fillId="0" borderId="9" xfId="1" applyNumberFormat="1" applyFont="1" applyFill="1" applyBorder="1" applyAlignment="1">
      <alignment horizontal="center"/>
    </xf>
    <xf numFmtId="0" fontId="9" fillId="0" borderId="9" xfId="1" applyFont="1" applyFill="1" applyBorder="1" applyAlignment="1">
      <alignment horizontal="left"/>
    </xf>
    <xf numFmtId="0" fontId="9" fillId="0" borderId="6" xfId="1" applyFont="1" applyFill="1" applyBorder="1" applyAlignment="1">
      <alignment horizontal="left"/>
    </xf>
    <xf numFmtId="0" fontId="3" fillId="0" borderId="1" xfId="0" applyFont="1" applyFill="1" applyBorder="1"/>
    <xf numFmtId="2" fontId="8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2" fontId="3" fillId="0" borderId="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 wrapText="1"/>
    </xf>
    <xf numFmtId="2" fontId="8" fillId="0" borderId="6" xfId="0" applyNumberFormat="1" applyFont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49" fontId="9" fillId="0" borderId="2" xfId="1" applyNumberFormat="1" applyFont="1" applyFill="1" applyBorder="1" applyAlignment="1">
      <alignment horizontal="center"/>
    </xf>
    <xf numFmtId="49" fontId="9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3" fillId="0" borderId="6" xfId="1" applyNumberFormat="1" applyFont="1" applyFill="1" applyBorder="1" applyAlignment="1">
      <alignment horizontal="center"/>
    </xf>
    <xf numFmtId="49" fontId="12" fillId="0" borderId="2" xfId="2" applyNumberFormat="1" applyFont="1" applyFill="1" applyBorder="1" applyAlignment="1" applyProtection="1">
      <alignment horizontal="center"/>
    </xf>
    <xf numFmtId="49" fontId="12" fillId="0" borderId="6" xfId="2" applyNumberFormat="1" applyFont="1" applyFill="1" applyBorder="1" applyAlignment="1" applyProtection="1">
      <alignment horizontal="center"/>
    </xf>
    <xf numFmtId="0" fontId="0" fillId="0" borderId="6" xfId="0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8" fillId="0" borderId="2" xfId="0" applyFont="1" applyFill="1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8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4" fillId="0" borderId="6" xfId="0" applyFont="1" applyBorder="1" applyAlignment="1"/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wrapText="1"/>
    </xf>
    <xf numFmtId="0" fontId="0" fillId="0" borderId="6" xfId="0" applyBorder="1" applyAlignment="1">
      <alignment horizontal="center"/>
    </xf>
    <xf numFmtId="0" fontId="14" fillId="0" borderId="0" xfId="0" applyFont="1" applyAlignment="1"/>
    <xf numFmtId="0" fontId="0" fillId="0" borderId="0" xfId="0" applyAlignment="1"/>
    <xf numFmtId="0" fontId="11" fillId="0" borderId="0" xfId="0" applyFont="1" applyAlignment="1"/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2" xfId="0" applyFont="1" applyBorder="1" applyAlignment="1"/>
    <xf numFmtId="0" fontId="9" fillId="0" borderId="1" xfId="1" applyFont="1" applyFill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6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25" workbookViewId="0">
      <selection activeCell="E44" sqref="E4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123</v>
      </c>
      <c r="C1" s="1"/>
    </row>
    <row r="2" spans="1:4" ht="15" customHeight="1" x14ac:dyDescent="0.25">
      <c r="A2" s="2" t="s">
        <v>46</v>
      </c>
      <c r="C2" s="4"/>
    </row>
    <row r="3" spans="1:4" ht="15.75" x14ac:dyDescent="0.25">
      <c r="B3" s="4" t="s">
        <v>11</v>
      </c>
      <c r="C3" s="22" t="s">
        <v>102</v>
      </c>
    </row>
    <row r="4" spans="1:4" s="21" customFormat="1" ht="14.25" customHeight="1" x14ac:dyDescent="0.2">
      <c r="A4" s="20" t="s">
        <v>143</v>
      </c>
      <c r="C4" s="20"/>
    </row>
    <row r="5" spans="1:4" ht="15" customHeight="1" x14ac:dyDescent="0.25">
      <c r="A5" s="4" t="s">
        <v>9</v>
      </c>
      <c r="C5" s="4"/>
    </row>
    <row r="6" spans="1:4" s="21" customFormat="1" ht="12.75" customHeight="1" x14ac:dyDescent="0.25">
      <c r="A6" s="4" t="s">
        <v>96</v>
      </c>
      <c r="C6" s="20"/>
    </row>
    <row r="7" spans="1:4" s="21" customFormat="1" ht="12.75" customHeight="1" x14ac:dyDescent="0.2">
      <c r="A7" s="20"/>
      <c r="C7" s="20"/>
    </row>
    <row r="8" spans="1:4" s="3" customFormat="1" ht="15" customHeight="1" x14ac:dyDescent="0.25">
      <c r="A8" s="12" t="s">
        <v>0</v>
      </c>
      <c r="B8" s="13" t="s">
        <v>10</v>
      </c>
      <c r="C8" s="25" t="s">
        <v>142</v>
      </c>
      <c r="D8" s="87"/>
    </row>
    <row r="9" spans="1:4" s="3" customFormat="1" ht="12" customHeight="1" x14ac:dyDescent="0.25">
      <c r="A9" s="12" t="s">
        <v>1</v>
      </c>
      <c r="B9" s="13" t="s">
        <v>12</v>
      </c>
      <c r="C9" s="94" t="s">
        <v>141</v>
      </c>
      <c r="D9" s="95"/>
    </row>
    <row r="10" spans="1:4" s="3" customFormat="1" ht="24" customHeight="1" x14ac:dyDescent="0.25">
      <c r="A10" s="12" t="s">
        <v>2</v>
      </c>
      <c r="B10" s="14" t="s">
        <v>13</v>
      </c>
      <c r="C10" s="96" t="s">
        <v>97</v>
      </c>
      <c r="D10" s="97"/>
    </row>
    <row r="11" spans="1:4" s="3" customFormat="1" ht="15" customHeight="1" x14ac:dyDescent="0.25">
      <c r="A11" s="12" t="s">
        <v>3</v>
      </c>
      <c r="B11" s="13" t="s">
        <v>14</v>
      </c>
      <c r="C11" s="94" t="s">
        <v>15</v>
      </c>
      <c r="D11" s="95"/>
    </row>
    <row r="12" spans="1:4" s="3" customFormat="1" ht="15" customHeight="1" x14ac:dyDescent="0.25">
      <c r="A12" s="59" t="s">
        <v>4</v>
      </c>
      <c r="B12" s="60" t="s">
        <v>82</v>
      </c>
      <c r="C12" s="133" t="s">
        <v>83</v>
      </c>
      <c r="D12" s="133" t="s">
        <v>84</v>
      </c>
    </row>
    <row r="13" spans="1:4" s="3" customFormat="1" ht="15" customHeight="1" x14ac:dyDescent="0.25">
      <c r="A13" s="61"/>
      <c r="B13" s="62"/>
      <c r="C13" s="133" t="s">
        <v>85</v>
      </c>
      <c r="D13" s="133" t="s">
        <v>86</v>
      </c>
    </row>
    <row r="14" spans="1:4" s="3" customFormat="1" ht="15" customHeight="1" x14ac:dyDescent="0.25">
      <c r="A14" s="61"/>
      <c r="B14" s="62"/>
      <c r="C14" s="133" t="s">
        <v>87</v>
      </c>
      <c r="D14" s="133" t="s">
        <v>88</v>
      </c>
    </row>
    <row r="15" spans="1:4" s="3" customFormat="1" ht="15" customHeight="1" x14ac:dyDescent="0.25">
      <c r="A15" s="61"/>
      <c r="B15" s="62"/>
      <c r="C15" s="133" t="s">
        <v>89</v>
      </c>
      <c r="D15" s="133" t="s">
        <v>91</v>
      </c>
    </row>
    <row r="16" spans="1:4" s="3" customFormat="1" ht="15" customHeight="1" x14ac:dyDescent="0.25">
      <c r="A16" s="61"/>
      <c r="B16" s="62"/>
      <c r="C16" s="133" t="s">
        <v>90</v>
      </c>
      <c r="D16" s="133" t="s">
        <v>84</v>
      </c>
    </row>
    <row r="17" spans="1:5" s="3" customFormat="1" ht="15" customHeight="1" x14ac:dyDescent="0.25">
      <c r="A17" s="61"/>
      <c r="B17" s="62"/>
      <c r="C17" s="133" t="s">
        <v>92</v>
      </c>
      <c r="D17" s="133" t="s">
        <v>93</v>
      </c>
    </row>
    <row r="18" spans="1:5" s="3" customFormat="1" ht="15" customHeight="1" x14ac:dyDescent="0.25">
      <c r="A18" s="63"/>
      <c r="B18" s="64"/>
      <c r="C18" s="133" t="s">
        <v>94</v>
      </c>
      <c r="D18" s="133" t="s">
        <v>95</v>
      </c>
    </row>
    <row r="19" spans="1:5" s="3" customFormat="1" ht="14.25" customHeight="1" x14ac:dyDescent="0.25">
      <c r="A19" s="12" t="s">
        <v>5</v>
      </c>
      <c r="B19" s="13" t="s">
        <v>16</v>
      </c>
      <c r="C19" s="98" t="s">
        <v>78</v>
      </c>
      <c r="D19" s="99"/>
    </row>
    <row r="20" spans="1:5" s="3" customFormat="1" x14ac:dyDescent="0.25">
      <c r="A20" s="12" t="s">
        <v>6</v>
      </c>
      <c r="B20" s="13" t="s">
        <v>17</v>
      </c>
      <c r="C20" s="100" t="s">
        <v>49</v>
      </c>
      <c r="D20" s="101"/>
    </row>
    <row r="21" spans="1:5" s="3" customFormat="1" ht="16.5" customHeight="1" x14ac:dyDescent="0.25">
      <c r="A21" s="12" t="s">
        <v>7</v>
      </c>
      <c r="B21" s="13" t="s">
        <v>18</v>
      </c>
      <c r="C21" s="96" t="s">
        <v>19</v>
      </c>
      <c r="D21" s="97"/>
    </row>
    <row r="22" spans="1:5" s="3" customFormat="1" ht="16.5" customHeight="1" x14ac:dyDescent="0.25">
      <c r="A22" s="23"/>
      <c r="B22" s="24"/>
      <c r="C22" s="23"/>
      <c r="D22" s="84"/>
    </row>
    <row r="23" spans="1:5" s="5" customFormat="1" ht="15.75" customHeight="1" x14ac:dyDescent="0.25">
      <c r="A23" s="8" t="s">
        <v>20</v>
      </c>
      <c r="B23" s="16"/>
      <c r="C23" s="16"/>
      <c r="D23" s="85"/>
    </row>
    <row r="24" spans="1:5" s="5" customFormat="1" ht="15.75" customHeight="1" x14ac:dyDescent="0.25">
      <c r="A24" s="15"/>
      <c r="B24" s="16"/>
      <c r="C24" s="16"/>
      <c r="D24" s="86"/>
    </row>
    <row r="25" spans="1:5" ht="21.75" customHeight="1" x14ac:dyDescent="0.25">
      <c r="A25" s="6"/>
      <c r="B25" s="17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105" t="s">
        <v>26</v>
      </c>
      <c r="B26" s="106"/>
      <c r="C26" s="106"/>
      <c r="D26" s="107"/>
    </row>
    <row r="27" spans="1:5" s="5" customFormat="1" ht="15" customHeight="1" x14ac:dyDescent="0.25">
      <c r="A27" s="27"/>
      <c r="B27" s="28"/>
      <c r="C27" s="28"/>
      <c r="D27" s="29"/>
    </row>
    <row r="28" spans="1:5" ht="13.5" customHeight="1" x14ac:dyDescent="0.25">
      <c r="A28" s="7">
        <v>1</v>
      </c>
      <c r="B28" s="6" t="s">
        <v>99</v>
      </c>
      <c r="C28" s="6" t="s">
        <v>24</v>
      </c>
      <c r="D28" s="6" t="s">
        <v>25</v>
      </c>
    </row>
    <row r="29" spans="1:5" x14ac:dyDescent="0.25">
      <c r="A29" s="19" t="s">
        <v>27</v>
      </c>
      <c r="B29" s="18"/>
      <c r="C29" s="81"/>
      <c r="D29" s="82"/>
    </row>
    <row r="30" spans="1:5" ht="12.75" customHeight="1" x14ac:dyDescent="0.25">
      <c r="A30" s="7">
        <v>1</v>
      </c>
      <c r="B30" s="6" t="s">
        <v>98</v>
      </c>
      <c r="C30" s="6" t="s">
        <v>100</v>
      </c>
      <c r="D30" s="6" t="s">
        <v>101</v>
      </c>
      <c r="E30" t="s">
        <v>77</v>
      </c>
    </row>
    <row r="31" spans="1:5" x14ac:dyDescent="0.25">
      <c r="A31" s="19" t="s">
        <v>39</v>
      </c>
      <c r="B31" s="18"/>
      <c r="C31" s="11"/>
      <c r="D31" s="83"/>
    </row>
    <row r="32" spans="1:5" ht="13.5" customHeight="1" x14ac:dyDescent="0.25">
      <c r="A32" s="19" t="s">
        <v>40</v>
      </c>
      <c r="B32" s="18"/>
      <c r="C32" s="11"/>
      <c r="D32" s="83"/>
    </row>
    <row r="33" spans="1:4" ht="12" customHeight="1" x14ac:dyDescent="0.25">
      <c r="A33" s="7">
        <v>1</v>
      </c>
      <c r="B33" s="6" t="s">
        <v>124</v>
      </c>
      <c r="C33" s="6" t="s">
        <v>127</v>
      </c>
      <c r="D33" s="6" t="s">
        <v>28</v>
      </c>
    </row>
    <row r="34" spans="1:4" ht="13.5" customHeight="1" x14ac:dyDescent="0.25">
      <c r="A34" s="19" t="s">
        <v>29</v>
      </c>
      <c r="B34" s="18"/>
      <c r="C34" s="11"/>
      <c r="D34" s="83"/>
    </row>
    <row r="35" spans="1:4" x14ac:dyDescent="0.25">
      <c r="A35" s="7">
        <v>1</v>
      </c>
      <c r="B35" s="6" t="s">
        <v>30</v>
      </c>
      <c r="C35" s="6" t="s">
        <v>24</v>
      </c>
      <c r="D35" s="6" t="s">
        <v>25</v>
      </c>
    </row>
    <row r="36" spans="1:4" x14ac:dyDescent="0.25">
      <c r="A36" s="26"/>
      <c r="B36" s="11"/>
      <c r="C36" s="11"/>
      <c r="D36" s="83"/>
    </row>
    <row r="37" spans="1:4" x14ac:dyDescent="0.25">
      <c r="A37" s="4" t="s">
        <v>45</v>
      </c>
      <c r="B37" s="18"/>
      <c r="C37" s="11"/>
      <c r="D37" s="83"/>
    </row>
    <row r="38" spans="1:4" x14ac:dyDescent="0.25">
      <c r="A38" s="7">
        <v>1</v>
      </c>
      <c r="B38" s="6" t="s">
        <v>31</v>
      </c>
      <c r="C38" s="103">
        <v>1992</v>
      </c>
      <c r="D38" s="104"/>
    </row>
    <row r="39" spans="1:4" x14ac:dyDescent="0.25">
      <c r="A39" s="7">
        <v>2</v>
      </c>
      <c r="B39" s="6" t="s">
        <v>33</v>
      </c>
      <c r="C39" s="103" t="s">
        <v>103</v>
      </c>
      <c r="D39" s="104"/>
    </row>
    <row r="40" spans="1:4" ht="15" customHeight="1" x14ac:dyDescent="0.25">
      <c r="A40" s="7">
        <v>3</v>
      </c>
      <c r="B40" s="6" t="s">
        <v>34</v>
      </c>
      <c r="C40" s="103" t="s">
        <v>104</v>
      </c>
      <c r="D40" s="104"/>
    </row>
    <row r="41" spans="1:4" x14ac:dyDescent="0.25">
      <c r="A41" s="7">
        <v>4</v>
      </c>
      <c r="B41" s="6" t="s">
        <v>32</v>
      </c>
      <c r="C41" s="103" t="s">
        <v>50</v>
      </c>
      <c r="D41" s="104"/>
    </row>
    <row r="42" spans="1:4" x14ac:dyDescent="0.25">
      <c r="A42" s="7">
        <v>5</v>
      </c>
      <c r="B42" s="6" t="s">
        <v>35</v>
      </c>
      <c r="C42" s="103" t="s">
        <v>50</v>
      </c>
      <c r="D42" s="104"/>
    </row>
    <row r="43" spans="1:4" x14ac:dyDescent="0.25">
      <c r="A43" s="7">
        <v>6</v>
      </c>
      <c r="B43" s="6" t="s">
        <v>36</v>
      </c>
      <c r="C43" s="103" t="s">
        <v>105</v>
      </c>
      <c r="D43" s="104"/>
    </row>
    <row r="44" spans="1:4" ht="15" customHeight="1" x14ac:dyDescent="0.25">
      <c r="A44" s="7">
        <v>7</v>
      </c>
      <c r="B44" s="6" t="s">
        <v>37</v>
      </c>
      <c r="C44" s="103" t="s">
        <v>50</v>
      </c>
      <c r="D44" s="104"/>
    </row>
    <row r="45" spans="1:4" x14ac:dyDescent="0.25">
      <c r="A45" s="7">
        <v>8</v>
      </c>
      <c r="B45" s="6" t="s">
        <v>38</v>
      </c>
      <c r="C45" s="103" t="s">
        <v>125</v>
      </c>
      <c r="D45" s="104"/>
    </row>
    <row r="46" spans="1:4" x14ac:dyDescent="0.25">
      <c r="A46" s="7">
        <v>9</v>
      </c>
      <c r="B46" s="6" t="s">
        <v>144</v>
      </c>
      <c r="C46" s="103" t="s">
        <v>126</v>
      </c>
      <c r="D46" s="104"/>
    </row>
    <row r="47" spans="1:4" x14ac:dyDescent="0.25">
      <c r="A47" s="7">
        <v>10</v>
      </c>
      <c r="B47" s="6" t="s">
        <v>145</v>
      </c>
      <c r="C47" s="134" t="s">
        <v>146</v>
      </c>
      <c r="D47" s="135"/>
    </row>
    <row r="48" spans="1:4" ht="15" customHeight="1" x14ac:dyDescent="0.25">
      <c r="A48" s="4"/>
    </row>
    <row r="49" spans="1:3" x14ac:dyDescent="0.25">
      <c r="A49" s="4"/>
    </row>
    <row r="51" spans="1:3" ht="15" customHeight="1" x14ac:dyDescent="0.25">
      <c r="C51" t="s">
        <v>108</v>
      </c>
    </row>
  </sheetData>
  <mergeCells count="17">
    <mergeCell ref="C47:D47"/>
    <mergeCell ref="C41:D41"/>
    <mergeCell ref="C21:D21"/>
    <mergeCell ref="A26:D26"/>
    <mergeCell ref="C38:D38"/>
    <mergeCell ref="C39:D39"/>
    <mergeCell ref="C40:D40"/>
    <mergeCell ref="C46:D46"/>
    <mergeCell ref="C43:D43"/>
    <mergeCell ref="C44:D44"/>
    <mergeCell ref="C45:D45"/>
    <mergeCell ref="C42:D42"/>
    <mergeCell ref="C9:D9"/>
    <mergeCell ref="C10:D10"/>
    <mergeCell ref="C11:D11"/>
    <mergeCell ref="C19:D19"/>
    <mergeCell ref="C20:D20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opLeftCell="A57" zoomScale="110" zoomScaleNormal="110" workbookViewId="0">
      <selection sqref="A1:H73"/>
    </sheetView>
  </sheetViews>
  <sheetFormatPr defaultRowHeight="15" x14ac:dyDescent="0.25"/>
  <cols>
    <col min="1" max="1" width="15.85546875" customWidth="1"/>
    <col min="2" max="2" width="13.42578125" style="31" customWidth="1"/>
    <col min="3" max="3" width="8.5703125" style="31" customWidth="1"/>
    <col min="4" max="4" width="8.28515625" customWidth="1"/>
    <col min="5" max="5" width="9" customWidth="1"/>
    <col min="6" max="6" width="9.7109375" customWidth="1"/>
    <col min="7" max="7" width="10.28515625" customWidth="1"/>
    <col min="8" max="8" width="11.28515625" customWidth="1"/>
  </cols>
  <sheetData>
    <row r="1" spans="1:10" x14ac:dyDescent="0.25">
      <c r="A1" s="4" t="s">
        <v>110</v>
      </c>
      <c r="B1"/>
      <c r="C1" s="37"/>
      <c r="D1" s="37"/>
    </row>
    <row r="2" spans="1:10" ht="13.5" customHeight="1" x14ac:dyDescent="0.25">
      <c r="A2" s="4" t="s">
        <v>128</v>
      </c>
      <c r="B2"/>
      <c r="C2" s="37"/>
      <c r="D2" s="37"/>
    </row>
    <row r="3" spans="1:10" ht="56.25" customHeight="1" x14ac:dyDescent="0.25">
      <c r="A3" s="69" t="s">
        <v>56</v>
      </c>
      <c r="B3" s="70"/>
      <c r="C3" s="38" t="s">
        <v>111</v>
      </c>
      <c r="D3" s="30" t="s">
        <v>57</v>
      </c>
      <c r="E3" s="30" t="s">
        <v>58</v>
      </c>
      <c r="F3" s="30" t="s">
        <v>59</v>
      </c>
      <c r="G3" s="39" t="s">
        <v>60</v>
      </c>
      <c r="H3" s="30" t="s">
        <v>61</v>
      </c>
    </row>
    <row r="4" spans="1:10" ht="24" customHeight="1" x14ac:dyDescent="0.25">
      <c r="A4" s="125" t="s">
        <v>129</v>
      </c>
      <c r="B4" s="102"/>
      <c r="C4" s="38"/>
      <c r="D4" s="30">
        <f>D5+D6</f>
        <v>179.35999999999999</v>
      </c>
      <c r="E4" s="30"/>
      <c r="F4" s="30"/>
      <c r="G4" s="39"/>
      <c r="H4" s="30"/>
    </row>
    <row r="5" spans="1:10" ht="22.5" customHeight="1" x14ac:dyDescent="0.25">
      <c r="A5" s="69" t="s">
        <v>112</v>
      </c>
      <c r="B5" s="70"/>
      <c r="C5" s="38"/>
      <c r="D5" s="30">
        <v>180.47</v>
      </c>
      <c r="E5" s="30"/>
      <c r="F5" s="30"/>
      <c r="G5" s="39"/>
      <c r="H5" s="30"/>
    </row>
    <row r="6" spans="1:10" ht="21.75" customHeight="1" x14ac:dyDescent="0.25">
      <c r="A6" s="69" t="s">
        <v>113</v>
      </c>
      <c r="B6" s="70"/>
      <c r="C6" s="38"/>
      <c r="D6" s="30">
        <v>-1.1100000000000001</v>
      </c>
      <c r="E6" s="30"/>
      <c r="F6" s="30"/>
      <c r="G6" s="39"/>
      <c r="H6" s="30"/>
    </row>
    <row r="7" spans="1:10" ht="20.25" customHeight="1" x14ac:dyDescent="0.25">
      <c r="A7" s="112" t="s">
        <v>130</v>
      </c>
      <c r="B7" s="111"/>
      <c r="C7" s="111"/>
      <c r="D7" s="111"/>
      <c r="E7" s="111"/>
      <c r="F7" s="111"/>
      <c r="G7" s="111"/>
      <c r="H7" s="126"/>
    </row>
    <row r="8" spans="1:10" ht="17.25" customHeight="1" x14ac:dyDescent="0.25">
      <c r="A8" s="108" t="s">
        <v>62</v>
      </c>
      <c r="B8" s="109"/>
      <c r="C8" s="88">
        <f>C12+C15+C18+C21</f>
        <v>16.100000000000001</v>
      </c>
      <c r="D8" s="89">
        <v>-1.1000000000000001</v>
      </c>
      <c r="E8" s="89">
        <f>E12+E15+E18+E21</f>
        <v>95</v>
      </c>
      <c r="F8" s="89">
        <f>F12+F15+F18+F21</f>
        <v>90.49</v>
      </c>
      <c r="G8" s="89">
        <f>G12+G15+G18+G21</f>
        <v>90.49</v>
      </c>
      <c r="H8" s="79">
        <f>F8-E8+D8</f>
        <v>-5.6100000000000048</v>
      </c>
    </row>
    <row r="9" spans="1:10" x14ac:dyDescent="0.25">
      <c r="A9" s="40" t="s">
        <v>63</v>
      </c>
      <c r="B9" s="41"/>
      <c r="C9" s="79">
        <f>C8-C10</f>
        <v>14.490000000000002</v>
      </c>
      <c r="D9" s="79">
        <f t="shared" ref="D9:G9" si="0">D8-D10</f>
        <v>-0.9900000000000001</v>
      </c>
      <c r="E9" s="79">
        <f t="shared" si="0"/>
        <v>85.5</v>
      </c>
      <c r="F9" s="79">
        <f t="shared" si="0"/>
        <v>81.441000000000003</v>
      </c>
      <c r="G9" s="79">
        <f t="shared" si="0"/>
        <v>81.441000000000003</v>
      </c>
      <c r="H9" s="79">
        <f t="shared" ref="H9:H10" si="1">F9-E9+D9</f>
        <v>-5.0489999999999977</v>
      </c>
    </row>
    <row r="10" spans="1:10" x14ac:dyDescent="0.25">
      <c r="A10" s="110" t="s">
        <v>64</v>
      </c>
      <c r="B10" s="111"/>
      <c r="C10" s="79">
        <f>C8*10%</f>
        <v>1.6100000000000003</v>
      </c>
      <c r="D10" s="79">
        <f>D8*10%</f>
        <v>-0.11000000000000001</v>
      </c>
      <c r="E10" s="79">
        <f t="shared" ref="E10:G10" si="2">E8*10%</f>
        <v>9.5</v>
      </c>
      <c r="F10" s="79">
        <f t="shared" si="2"/>
        <v>9.0489999999999995</v>
      </c>
      <c r="G10" s="79">
        <f t="shared" si="2"/>
        <v>9.0489999999999995</v>
      </c>
      <c r="H10" s="79">
        <f t="shared" si="1"/>
        <v>-0.5610000000000005</v>
      </c>
    </row>
    <row r="11" spans="1:10" ht="12.75" customHeight="1" x14ac:dyDescent="0.25">
      <c r="A11" s="112" t="s">
        <v>80</v>
      </c>
      <c r="B11" s="113"/>
      <c r="C11" s="113"/>
      <c r="D11" s="113"/>
      <c r="E11" s="113"/>
      <c r="F11" s="113"/>
      <c r="G11" s="113"/>
      <c r="H11" s="109"/>
    </row>
    <row r="12" spans="1:10" x14ac:dyDescent="0.25">
      <c r="A12" s="114" t="s">
        <v>47</v>
      </c>
      <c r="B12" s="115"/>
      <c r="C12" s="88">
        <v>5.75</v>
      </c>
      <c r="D12" s="89">
        <v>-0.41</v>
      </c>
      <c r="E12" s="89">
        <v>33.93</v>
      </c>
      <c r="F12" s="89">
        <v>32.32</v>
      </c>
      <c r="G12" s="89">
        <f>F12</f>
        <v>32.32</v>
      </c>
      <c r="H12" s="79">
        <f t="shared" ref="H12:H23" si="3">F12-E12+D12</f>
        <v>-2.0199999999999996</v>
      </c>
    </row>
    <row r="13" spans="1:10" x14ac:dyDescent="0.25">
      <c r="A13" s="40" t="s">
        <v>63</v>
      </c>
      <c r="B13" s="41"/>
      <c r="C13" s="79">
        <f>C12-C14</f>
        <v>5.1749999999999998</v>
      </c>
      <c r="D13" s="79">
        <f t="shared" ref="D13:G13" si="4">D12-D14</f>
        <v>-0.36899999999999999</v>
      </c>
      <c r="E13" s="79">
        <f t="shared" si="4"/>
        <v>30.536999999999999</v>
      </c>
      <c r="F13" s="79">
        <f t="shared" si="4"/>
        <v>29.088000000000001</v>
      </c>
      <c r="G13" s="79">
        <f t="shared" si="4"/>
        <v>29.088000000000001</v>
      </c>
      <c r="H13" s="79">
        <f t="shared" si="3"/>
        <v>-1.8179999999999981</v>
      </c>
      <c r="J13" s="74"/>
    </row>
    <row r="14" spans="1:10" x14ac:dyDescent="0.25">
      <c r="A14" s="110" t="s">
        <v>64</v>
      </c>
      <c r="B14" s="111"/>
      <c r="C14" s="79">
        <f>C12*10%</f>
        <v>0.57500000000000007</v>
      </c>
      <c r="D14" s="79">
        <f t="shared" ref="D14:G14" si="5">D12*10%</f>
        <v>-4.1000000000000002E-2</v>
      </c>
      <c r="E14" s="79">
        <f t="shared" si="5"/>
        <v>3.3930000000000002</v>
      </c>
      <c r="F14" s="79">
        <f t="shared" si="5"/>
        <v>3.2320000000000002</v>
      </c>
      <c r="G14" s="79">
        <f t="shared" si="5"/>
        <v>3.2320000000000002</v>
      </c>
      <c r="H14" s="79">
        <f t="shared" si="3"/>
        <v>-0.20200000000000004</v>
      </c>
    </row>
    <row r="15" spans="1:10" ht="23.25" customHeight="1" x14ac:dyDescent="0.25">
      <c r="A15" s="114" t="s">
        <v>41</v>
      </c>
      <c r="B15" s="115"/>
      <c r="C15" s="88">
        <v>3.51</v>
      </c>
      <c r="D15" s="89">
        <v>-0.14000000000000001</v>
      </c>
      <c r="E15" s="89">
        <v>20.71</v>
      </c>
      <c r="F15" s="89">
        <v>19.809999999999999</v>
      </c>
      <c r="G15" s="89">
        <f>F15</f>
        <v>19.809999999999999</v>
      </c>
      <c r="H15" s="79">
        <f t="shared" si="3"/>
        <v>-1.0400000000000023</v>
      </c>
    </row>
    <row r="16" spans="1:10" x14ac:dyDescent="0.25">
      <c r="A16" s="40" t="s">
        <v>63</v>
      </c>
      <c r="B16" s="41"/>
      <c r="C16" s="79">
        <f>C15-C17</f>
        <v>3.1589999999999998</v>
      </c>
      <c r="D16" s="79">
        <f t="shared" ref="D16:G16" si="6">D15-D17</f>
        <v>-0.126</v>
      </c>
      <c r="E16" s="79">
        <f t="shared" si="6"/>
        <v>18.638999999999999</v>
      </c>
      <c r="F16" s="79">
        <f t="shared" si="6"/>
        <v>17.829000000000001</v>
      </c>
      <c r="G16" s="79">
        <f t="shared" si="6"/>
        <v>17.829000000000001</v>
      </c>
      <c r="H16" s="79">
        <f t="shared" si="3"/>
        <v>-0.93599999999999872</v>
      </c>
    </row>
    <row r="17" spans="1:8" ht="15" customHeight="1" x14ac:dyDescent="0.25">
      <c r="A17" s="110" t="s">
        <v>64</v>
      </c>
      <c r="B17" s="111"/>
      <c r="C17" s="79">
        <f>C15*10%</f>
        <v>0.35099999999999998</v>
      </c>
      <c r="D17" s="79">
        <f t="shared" ref="D17:G17" si="7">D15*10%</f>
        <v>-1.4000000000000002E-2</v>
      </c>
      <c r="E17" s="79">
        <f t="shared" si="7"/>
        <v>2.0710000000000002</v>
      </c>
      <c r="F17" s="79">
        <f t="shared" si="7"/>
        <v>1.9809999999999999</v>
      </c>
      <c r="G17" s="79">
        <f t="shared" si="7"/>
        <v>1.9809999999999999</v>
      </c>
      <c r="H17" s="79">
        <f t="shared" si="3"/>
        <v>-0.1040000000000003</v>
      </c>
    </row>
    <row r="18" spans="1:8" ht="16.5" customHeight="1" x14ac:dyDescent="0.25">
      <c r="A18" s="114" t="s">
        <v>48</v>
      </c>
      <c r="B18" s="115"/>
      <c r="C18" s="90">
        <v>2.41</v>
      </c>
      <c r="D18" s="89">
        <v>-0.06</v>
      </c>
      <c r="E18" s="89">
        <v>14.22</v>
      </c>
      <c r="F18" s="89">
        <v>13.55</v>
      </c>
      <c r="G18" s="89">
        <f>F18</f>
        <v>13.55</v>
      </c>
      <c r="H18" s="79">
        <f t="shared" si="3"/>
        <v>-0.73</v>
      </c>
    </row>
    <row r="19" spans="1:8" ht="13.5" customHeight="1" x14ac:dyDescent="0.25">
      <c r="A19" s="40" t="s">
        <v>63</v>
      </c>
      <c r="B19" s="41"/>
      <c r="C19" s="79">
        <f>C18-C20</f>
        <v>2.169</v>
      </c>
      <c r="D19" s="79">
        <f t="shared" ref="D19:G19" si="8">D18-D20</f>
        <v>-5.3999999999999999E-2</v>
      </c>
      <c r="E19" s="79">
        <f t="shared" si="8"/>
        <v>12.798</v>
      </c>
      <c r="F19" s="79">
        <f t="shared" si="8"/>
        <v>12.195</v>
      </c>
      <c r="G19" s="79">
        <f t="shared" si="8"/>
        <v>12.195</v>
      </c>
      <c r="H19" s="79">
        <f t="shared" si="3"/>
        <v>-0.65699999999999981</v>
      </c>
    </row>
    <row r="20" spans="1:8" ht="12.75" customHeight="1" x14ac:dyDescent="0.25">
      <c r="A20" s="110" t="s">
        <v>64</v>
      </c>
      <c r="B20" s="111"/>
      <c r="C20" s="79">
        <f>C18*10%</f>
        <v>0.24100000000000002</v>
      </c>
      <c r="D20" s="79">
        <f t="shared" ref="D20:G20" si="9">D18*10%</f>
        <v>-6.0000000000000001E-3</v>
      </c>
      <c r="E20" s="79">
        <f t="shared" si="9"/>
        <v>1.4220000000000002</v>
      </c>
      <c r="F20" s="79">
        <f t="shared" si="9"/>
        <v>1.3550000000000002</v>
      </c>
      <c r="G20" s="79">
        <f t="shared" si="9"/>
        <v>1.3550000000000002</v>
      </c>
      <c r="H20" s="79">
        <f t="shared" si="3"/>
        <v>-7.2999999999999954E-2</v>
      </c>
    </row>
    <row r="21" spans="1:8" ht="14.25" customHeight="1" x14ac:dyDescent="0.25">
      <c r="A21" s="10" t="s">
        <v>81</v>
      </c>
      <c r="B21" s="42"/>
      <c r="C21" s="80">
        <v>4.43</v>
      </c>
      <c r="D21" s="79">
        <v>-0.49</v>
      </c>
      <c r="E21" s="79">
        <f>25.34+0.22+0.05+0.53</f>
        <v>26.14</v>
      </c>
      <c r="F21" s="79">
        <f>24.1+0.17+0.04+0.5</f>
        <v>24.810000000000002</v>
      </c>
      <c r="G21" s="89">
        <f>F21</f>
        <v>24.810000000000002</v>
      </c>
      <c r="H21" s="79">
        <f t="shared" si="3"/>
        <v>-1.8199999999999983</v>
      </c>
    </row>
    <row r="22" spans="1:8" ht="14.25" customHeight="1" x14ac:dyDescent="0.25">
      <c r="A22" s="40" t="s">
        <v>63</v>
      </c>
      <c r="B22" s="41"/>
      <c r="C22" s="79">
        <f>C21-C23</f>
        <v>3.9869999999999997</v>
      </c>
      <c r="D22" s="79">
        <f t="shared" ref="D22:G22" si="10">D21-D23</f>
        <v>-0.441</v>
      </c>
      <c r="E22" s="79">
        <f t="shared" si="10"/>
        <v>23.526</v>
      </c>
      <c r="F22" s="79">
        <f t="shared" si="10"/>
        <v>22.329000000000001</v>
      </c>
      <c r="G22" s="79">
        <f t="shared" si="10"/>
        <v>22.329000000000001</v>
      </c>
      <c r="H22" s="79">
        <f t="shared" si="3"/>
        <v>-1.6379999999999992</v>
      </c>
    </row>
    <row r="23" spans="1:8" x14ac:dyDescent="0.25">
      <c r="A23" s="110" t="s">
        <v>64</v>
      </c>
      <c r="B23" s="111"/>
      <c r="C23" s="79">
        <f>C21*10%</f>
        <v>0.443</v>
      </c>
      <c r="D23" s="79">
        <f t="shared" ref="D23:G23" si="11">D21*10%</f>
        <v>-4.9000000000000002E-2</v>
      </c>
      <c r="E23" s="79">
        <f t="shared" si="11"/>
        <v>2.6140000000000003</v>
      </c>
      <c r="F23" s="79">
        <f t="shared" si="11"/>
        <v>2.4810000000000003</v>
      </c>
      <c r="G23" s="79">
        <f t="shared" si="11"/>
        <v>2.4810000000000003</v>
      </c>
      <c r="H23" s="79">
        <f t="shared" si="3"/>
        <v>-0.182</v>
      </c>
    </row>
    <row r="24" spans="1:8" ht="9.75" customHeight="1" x14ac:dyDescent="0.25">
      <c r="A24" s="53"/>
      <c r="B24" s="54"/>
      <c r="C24" s="79"/>
      <c r="D24" s="79"/>
      <c r="E24" s="79"/>
      <c r="F24" s="79"/>
      <c r="G24" s="91"/>
      <c r="H24" s="79"/>
    </row>
    <row r="25" spans="1:8" ht="19.5" customHeight="1" x14ac:dyDescent="0.25">
      <c r="A25" s="108" t="s">
        <v>42</v>
      </c>
      <c r="B25" s="122"/>
      <c r="C25" s="80">
        <v>5.29</v>
      </c>
      <c r="D25" s="80">
        <v>180.47</v>
      </c>
      <c r="E25" s="80">
        <v>31.75</v>
      </c>
      <c r="F25" s="80">
        <v>30.24</v>
      </c>
      <c r="G25" s="92">
        <f>G26+G27</f>
        <v>23.513999999999999</v>
      </c>
      <c r="H25" s="80">
        <f>F25-E25+D25+F25-G25</f>
        <v>185.68600000000001</v>
      </c>
    </row>
    <row r="26" spans="1:8" ht="15" customHeight="1" x14ac:dyDescent="0.25">
      <c r="A26" s="57" t="s">
        <v>65</v>
      </c>
      <c r="B26" s="58"/>
      <c r="C26" s="80">
        <f>C25-C27</f>
        <v>4.7610000000000001</v>
      </c>
      <c r="D26" s="80">
        <v>180.79</v>
      </c>
      <c r="E26" s="79">
        <f>E25-E27</f>
        <v>28.574999999999999</v>
      </c>
      <c r="F26" s="79">
        <f>F25-F27</f>
        <v>27.215999999999998</v>
      </c>
      <c r="G26" s="93">
        <f>G45</f>
        <v>20.49</v>
      </c>
      <c r="H26" s="79">
        <f t="shared" ref="H26:H27" si="12">F26-E26+D26+F26-G26</f>
        <v>186.15699999999998</v>
      </c>
    </row>
    <row r="27" spans="1:8" ht="12.75" customHeight="1" x14ac:dyDescent="0.25">
      <c r="A27" s="110" t="s">
        <v>64</v>
      </c>
      <c r="B27" s="111"/>
      <c r="C27" s="79">
        <f>C25*10%</f>
        <v>0.52900000000000003</v>
      </c>
      <c r="D27" s="79">
        <v>0.12</v>
      </c>
      <c r="E27" s="79">
        <f>E25*10%</f>
        <v>3.1750000000000003</v>
      </c>
      <c r="F27" s="79">
        <f>F25*10%</f>
        <v>3.024</v>
      </c>
      <c r="G27" s="79">
        <f>F27</f>
        <v>3.024</v>
      </c>
      <c r="H27" s="79">
        <f t="shared" si="12"/>
        <v>-3.1000000000000139E-2</v>
      </c>
    </row>
    <row r="28" spans="1:8" ht="9" customHeight="1" x14ac:dyDescent="0.25">
      <c r="A28" s="77"/>
      <c r="B28" s="76"/>
      <c r="C28" s="79"/>
      <c r="D28" s="79"/>
      <c r="E28" s="79"/>
      <c r="F28" s="79"/>
      <c r="G28" s="79"/>
      <c r="H28" s="79"/>
    </row>
    <row r="29" spans="1:8" ht="12.75" customHeight="1" x14ac:dyDescent="0.25">
      <c r="A29" s="116" t="s">
        <v>115</v>
      </c>
      <c r="B29" s="123"/>
      <c r="C29" s="80"/>
      <c r="D29" s="80">
        <v>-0.01</v>
      </c>
      <c r="E29" s="80">
        <f>E31+E32+E33+E34</f>
        <v>5.8400000000000007</v>
      </c>
      <c r="F29" s="80">
        <f>F31+F32+F33+F34</f>
        <v>5.6</v>
      </c>
      <c r="G29" s="80">
        <f>G31+G32+G33+G34</f>
        <v>5.6</v>
      </c>
      <c r="H29" s="80">
        <f t="shared" ref="H29:H34" si="13">F29-E29+D29+F29-G29</f>
        <v>-0.25000000000000089</v>
      </c>
    </row>
    <row r="30" spans="1:8" ht="12.75" customHeight="1" x14ac:dyDescent="0.25">
      <c r="A30" s="40" t="s">
        <v>116</v>
      </c>
      <c r="B30" s="75"/>
      <c r="C30" s="79"/>
      <c r="D30" s="79"/>
      <c r="E30" s="79"/>
      <c r="F30" s="79"/>
      <c r="G30" s="79"/>
      <c r="H30" s="80"/>
    </row>
    <row r="31" spans="1:8" ht="12.75" customHeight="1" x14ac:dyDescent="0.25">
      <c r="A31" s="124" t="s">
        <v>117</v>
      </c>
      <c r="B31" s="117"/>
      <c r="C31" s="79"/>
      <c r="D31" s="79">
        <v>0.01</v>
      </c>
      <c r="E31" s="79">
        <v>0.36</v>
      </c>
      <c r="F31" s="79">
        <v>0.35</v>
      </c>
      <c r="G31" s="79">
        <f>F31</f>
        <v>0.35</v>
      </c>
      <c r="H31" s="79">
        <f t="shared" si="13"/>
        <v>0</v>
      </c>
    </row>
    <row r="32" spans="1:8" ht="12.75" customHeight="1" x14ac:dyDescent="0.25">
      <c r="A32" s="124" t="s">
        <v>119</v>
      </c>
      <c r="B32" s="117"/>
      <c r="C32" s="79"/>
      <c r="D32" s="79">
        <v>-0.01</v>
      </c>
      <c r="E32" s="79">
        <v>1.7</v>
      </c>
      <c r="F32" s="79">
        <v>1.65</v>
      </c>
      <c r="G32" s="79">
        <f t="shared" ref="G32:G34" si="14">F32</f>
        <v>1.65</v>
      </c>
      <c r="H32" s="79">
        <f t="shared" si="13"/>
        <v>-6.0000000000000053E-2</v>
      </c>
    </row>
    <row r="33" spans="1:8" ht="12.75" customHeight="1" x14ac:dyDescent="0.25">
      <c r="A33" s="124" t="s">
        <v>120</v>
      </c>
      <c r="B33" s="117"/>
      <c r="C33" s="79"/>
      <c r="D33" s="79">
        <v>0</v>
      </c>
      <c r="E33" s="79">
        <v>3.41</v>
      </c>
      <c r="F33" s="79">
        <v>3.25</v>
      </c>
      <c r="G33" s="79">
        <f t="shared" si="14"/>
        <v>3.25</v>
      </c>
      <c r="H33" s="79">
        <f t="shared" si="13"/>
        <v>-0.16000000000000014</v>
      </c>
    </row>
    <row r="34" spans="1:8" ht="12.75" customHeight="1" x14ac:dyDescent="0.25">
      <c r="A34" s="124" t="s">
        <v>118</v>
      </c>
      <c r="B34" s="117"/>
      <c r="C34" s="79"/>
      <c r="D34" s="79">
        <v>-0.01</v>
      </c>
      <c r="E34" s="79">
        <v>0.37</v>
      </c>
      <c r="F34" s="79">
        <v>0.35</v>
      </c>
      <c r="G34" s="79">
        <f t="shared" si="14"/>
        <v>0.35</v>
      </c>
      <c r="H34" s="79">
        <f t="shared" si="13"/>
        <v>-3.0000000000000027E-2</v>
      </c>
    </row>
    <row r="35" spans="1:8" ht="15" customHeight="1" x14ac:dyDescent="0.25">
      <c r="A35" s="116" t="s">
        <v>109</v>
      </c>
      <c r="B35" s="117"/>
      <c r="C35" s="79"/>
      <c r="D35" s="79"/>
      <c r="E35" s="80">
        <f>E8+E25+E29</f>
        <v>132.59</v>
      </c>
      <c r="F35" s="80">
        <f t="shared" ref="F35:G35" si="15">F8+F25+F29</f>
        <v>126.32999999999998</v>
      </c>
      <c r="G35" s="80">
        <f t="shared" si="15"/>
        <v>119.60399999999998</v>
      </c>
      <c r="H35" s="80"/>
    </row>
    <row r="36" spans="1:8" ht="18" customHeight="1" x14ac:dyDescent="0.25">
      <c r="A36" s="72" t="s">
        <v>114</v>
      </c>
      <c r="B36" s="73"/>
      <c r="C36" s="79"/>
      <c r="D36" s="80">
        <f>D4</f>
        <v>179.35999999999999</v>
      </c>
      <c r="E36" s="80"/>
      <c r="F36" s="80"/>
      <c r="G36" s="80"/>
      <c r="H36" s="80">
        <f>F35-E35+D36+F35-G35</f>
        <v>179.82599999999996</v>
      </c>
    </row>
    <row r="37" spans="1:8" ht="22.5" customHeight="1" x14ac:dyDescent="0.25">
      <c r="A37" s="118" t="s">
        <v>131</v>
      </c>
      <c r="B37" s="119"/>
      <c r="C37" s="79"/>
      <c r="D37" s="80"/>
      <c r="E37" s="80"/>
      <c r="F37" s="80"/>
      <c r="G37" s="80"/>
      <c r="H37" s="80">
        <f>H38+H39</f>
        <v>179.82599999999999</v>
      </c>
    </row>
    <row r="38" spans="1:8" ht="17.25" customHeight="1" x14ac:dyDescent="0.25">
      <c r="A38" s="72" t="s">
        <v>112</v>
      </c>
      <c r="B38" s="73"/>
      <c r="C38" s="79"/>
      <c r="D38" s="80"/>
      <c r="E38" s="80"/>
      <c r="F38" s="80"/>
      <c r="G38" s="80"/>
      <c r="H38" s="80">
        <f>H25</f>
        <v>185.68600000000001</v>
      </c>
    </row>
    <row r="39" spans="1:8" ht="18" customHeight="1" x14ac:dyDescent="0.25">
      <c r="A39" s="72" t="s">
        <v>113</v>
      </c>
      <c r="B39" s="73"/>
      <c r="C39" s="79"/>
      <c r="D39" s="80"/>
      <c r="E39" s="80"/>
      <c r="F39" s="80"/>
      <c r="G39" s="80"/>
      <c r="H39" s="80">
        <f>H8+H29</f>
        <v>-5.8600000000000056</v>
      </c>
    </row>
    <row r="40" spans="1:8" ht="13.5" customHeight="1" x14ac:dyDescent="0.25">
      <c r="A40" s="66"/>
      <c r="B40" s="67"/>
      <c r="C40" s="26"/>
      <c r="D40" s="26"/>
      <c r="E40" s="68"/>
      <c r="F40" s="68"/>
      <c r="G40" s="68"/>
      <c r="H40" s="26"/>
    </row>
    <row r="41" spans="1:8" ht="14.25" customHeight="1" x14ac:dyDescent="0.25">
      <c r="A41" s="127"/>
      <c r="B41" s="128"/>
      <c r="C41" s="128"/>
      <c r="D41" s="128"/>
      <c r="E41" s="128"/>
      <c r="F41" s="128"/>
      <c r="G41" s="128"/>
      <c r="H41" s="128"/>
    </row>
    <row r="42" spans="1:8" x14ac:dyDescent="0.25">
      <c r="A42" s="20" t="s">
        <v>132</v>
      </c>
      <c r="D42" s="21"/>
      <c r="E42" s="21"/>
      <c r="F42" s="21"/>
      <c r="G42" s="21"/>
    </row>
    <row r="43" spans="1:8" x14ac:dyDescent="0.25">
      <c r="A43" s="130" t="s">
        <v>51</v>
      </c>
      <c r="B43" s="111"/>
      <c r="C43" s="111"/>
      <c r="D43" s="126"/>
      <c r="E43" s="32" t="s">
        <v>52</v>
      </c>
      <c r="F43" s="32" t="s">
        <v>53</v>
      </c>
      <c r="G43" s="32" t="s">
        <v>121</v>
      </c>
      <c r="H43" s="78" t="s">
        <v>122</v>
      </c>
    </row>
    <row r="44" spans="1:8" x14ac:dyDescent="0.25">
      <c r="A44" s="132" t="s">
        <v>136</v>
      </c>
      <c r="B44" s="113"/>
      <c r="C44" s="113"/>
      <c r="D44" s="109"/>
      <c r="E44" s="33" t="s">
        <v>137</v>
      </c>
      <c r="F44" s="32" t="s">
        <v>138</v>
      </c>
      <c r="G44" s="34">
        <v>20.49</v>
      </c>
      <c r="H44" s="78" t="s">
        <v>139</v>
      </c>
    </row>
    <row r="45" spans="1:8" x14ac:dyDescent="0.25">
      <c r="A45" s="132" t="s">
        <v>8</v>
      </c>
      <c r="B45" s="113"/>
      <c r="C45" s="113"/>
      <c r="D45" s="109"/>
      <c r="E45" s="33"/>
      <c r="F45" s="32"/>
      <c r="G45" s="34">
        <f>SUM(G44:G44)</f>
        <v>20.49</v>
      </c>
      <c r="H45" s="65"/>
    </row>
    <row r="46" spans="1:8" x14ac:dyDescent="0.25">
      <c r="A46" s="20" t="s">
        <v>43</v>
      </c>
      <c r="D46" s="21"/>
      <c r="E46" s="21"/>
      <c r="F46" s="21"/>
      <c r="G46" s="21"/>
    </row>
    <row r="47" spans="1:8" x14ac:dyDescent="0.25">
      <c r="A47" s="20" t="s">
        <v>44</v>
      </c>
      <c r="D47" s="21"/>
      <c r="E47" s="21"/>
      <c r="F47" s="21"/>
      <c r="G47" s="21"/>
    </row>
    <row r="48" spans="1:8" ht="23.25" customHeight="1" x14ac:dyDescent="0.25">
      <c r="A48" s="130" t="s">
        <v>55</v>
      </c>
      <c r="B48" s="111"/>
      <c r="C48" s="111"/>
      <c r="D48" s="111"/>
      <c r="E48" s="126"/>
      <c r="F48" s="36" t="s">
        <v>53</v>
      </c>
      <c r="G48" s="35" t="s">
        <v>54</v>
      </c>
    </row>
    <row r="49" spans="1:7" x14ac:dyDescent="0.25">
      <c r="A49" s="132"/>
      <c r="B49" s="113"/>
      <c r="C49" s="113"/>
      <c r="D49" s="113"/>
      <c r="E49" s="109"/>
      <c r="F49" s="32" t="s">
        <v>50</v>
      </c>
      <c r="G49" s="32">
        <v>0</v>
      </c>
    </row>
    <row r="50" spans="1:7" x14ac:dyDescent="0.25">
      <c r="A50" s="43"/>
      <c r="B50" s="44"/>
      <c r="C50" s="44"/>
      <c r="D50" s="44"/>
      <c r="E50" s="44"/>
      <c r="F50" s="45"/>
      <c r="G50" s="45"/>
    </row>
    <row r="51" spans="1:7" x14ac:dyDescent="0.25">
      <c r="A51" s="43"/>
      <c r="B51" s="44"/>
      <c r="C51" s="44"/>
      <c r="D51" s="44"/>
      <c r="E51" s="44"/>
      <c r="F51" s="45"/>
      <c r="G51" s="45"/>
    </row>
    <row r="52" spans="1:7" x14ac:dyDescent="0.25">
      <c r="A52" s="43"/>
      <c r="B52" s="44"/>
      <c r="C52" s="44"/>
      <c r="D52" s="44"/>
      <c r="E52" s="44"/>
      <c r="F52" s="45"/>
      <c r="G52" s="45"/>
    </row>
    <row r="53" spans="1:7" x14ac:dyDescent="0.25">
      <c r="A53" s="43"/>
      <c r="B53" s="44"/>
      <c r="C53" s="44"/>
      <c r="D53" s="44"/>
      <c r="E53" s="44"/>
      <c r="F53" s="45"/>
      <c r="G53" s="45"/>
    </row>
    <row r="54" spans="1:7" x14ac:dyDescent="0.25">
      <c r="A54" s="49" t="s">
        <v>66</v>
      </c>
      <c r="B54" s="50"/>
      <c r="C54" s="50"/>
      <c r="D54" s="50"/>
      <c r="E54" s="50"/>
      <c r="F54" s="32"/>
      <c r="G54" s="32"/>
    </row>
    <row r="55" spans="1:7" x14ac:dyDescent="0.25">
      <c r="A55" s="130" t="s">
        <v>67</v>
      </c>
      <c r="B55" s="131"/>
      <c r="C55" s="103" t="s">
        <v>68</v>
      </c>
      <c r="D55" s="131"/>
      <c r="E55" s="32" t="s">
        <v>69</v>
      </c>
      <c r="F55" s="32" t="s">
        <v>70</v>
      </c>
      <c r="G55" s="32" t="s">
        <v>71</v>
      </c>
    </row>
    <row r="56" spans="1:7" x14ac:dyDescent="0.25">
      <c r="A56" s="130" t="s">
        <v>106</v>
      </c>
      <c r="B56" s="131"/>
      <c r="C56" s="103" t="s">
        <v>50</v>
      </c>
      <c r="D56" s="126"/>
      <c r="E56" s="32">
        <v>3</v>
      </c>
      <c r="F56" s="32" t="s">
        <v>50</v>
      </c>
      <c r="G56" s="32" t="s">
        <v>50</v>
      </c>
    </row>
    <row r="57" spans="1:7" x14ac:dyDescent="0.25">
      <c r="A57" s="46"/>
      <c r="B57" s="47"/>
      <c r="C57" s="26"/>
      <c r="D57" s="48"/>
      <c r="E57" s="45"/>
      <c r="F57" s="45"/>
      <c r="G57" s="45"/>
    </row>
    <row r="58" spans="1:7" x14ac:dyDescent="0.25">
      <c r="A58" s="127"/>
      <c r="B58" s="128"/>
      <c r="C58" s="128"/>
      <c r="D58" s="128"/>
      <c r="E58" s="128"/>
      <c r="F58" s="128"/>
      <c r="G58" s="128"/>
    </row>
    <row r="59" spans="1:7" x14ac:dyDescent="0.25">
      <c r="F59" s="52"/>
    </row>
    <row r="60" spans="1:7" x14ac:dyDescent="0.25">
      <c r="A60" s="20" t="s">
        <v>79</v>
      </c>
      <c r="F60" s="52"/>
    </row>
    <row r="61" spans="1:7" ht="17.25" customHeight="1" x14ac:dyDescent="0.25">
      <c r="A61" s="129" t="s">
        <v>133</v>
      </c>
      <c r="B61" s="128"/>
      <c r="C61" s="128"/>
      <c r="D61" s="128"/>
      <c r="E61" s="128"/>
      <c r="F61" s="128"/>
    </row>
    <row r="62" spans="1:7" x14ac:dyDescent="0.25">
      <c r="A62" s="120" t="s">
        <v>140</v>
      </c>
      <c r="B62" s="121"/>
      <c r="C62" s="121"/>
      <c r="D62" s="121"/>
      <c r="E62" s="121"/>
      <c r="F62" s="121"/>
      <c r="G62" s="121"/>
    </row>
    <row r="63" spans="1:7" ht="58.5" customHeight="1" x14ac:dyDescent="0.25">
      <c r="A63" s="121"/>
      <c r="B63" s="121"/>
      <c r="C63" s="121"/>
      <c r="D63" s="121"/>
      <c r="E63" s="121"/>
      <c r="F63" s="121"/>
      <c r="G63" s="121"/>
    </row>
    <row r="64" spans="1:7" ht="33.75" customHeight="1" x14ac:dyDescent="0.25">
      <c r="A64" s="71"/>
      <c r="B64" s="71"/>
      <c r="C64" s="71"/>
      <c r="D64" s="71"/>
      <c r="E64" s="71"/>
      <c r="F64" s="71"/>
      <c r="G64" s="71"/>
    </row>
    <row r="65" spans="1:6" x14ac:dyDescent="0.25">
      <c r="A65" s="55"/>
      <c r="B65" s="56"/>
      <c r="C65" s="56"/>
      <c r="D65" s="56"/>
      <c r="E65" s="56"/>
      <c r="F65" s="56"/>
    </row>
    <row r="66" spans="1:6" x14ac:dyDescent="0.25">
      <c r="A66" s="21" t="s">
        <v>72</v>
      </c>
      <c r="B66" s="51"/>
      <c r="F66" s="21"/>
    </row>
    <row r="67" spans="1:6" x14ac:dyDescent="0.25">
      <c r="A67" s="21" t="s">
        <v>73</v>
      </c>
      <c r="B67" s="51"/>
      <c r="E67" s="21" t="s">
        <v>135</v>
      </c>
    </row>
    <row r="68" spans="1:6" x14ac:dyDescent="0.25">
      <c r="A68" s="21" t="s">
        <v>107</v>
      </c>
      <c r="B68" s="51"/>
    </row>
    <row r="69" spans="1:6" x14ac:dyDescent="0.25">
      <c r="A69" s="21"/>
      <c r="B69" s="51"/>
    </row>
    <row r="70" spans="1:6" x14ac:dyDescent="0.25">
      <c r="A70" s="18" t="s">
        <v>74</v>
      </c>
    </row>
    <row r="71" spans="1:6" x14ac:dyDescent="0.25">
      <c r="A71" s="18" t="s">
        <v>75</v>
      </c>
    </row>
    <row r="72" spans="1:6" x14ac:dyDescent="0.25">
      <c r="A72" s="18" t="s">
        <v>134</v>
      </c>
    </row>
    <row r="73" spans="1:6" x14ac:dyDescent="0.25">
      <c r="A73" s="18" t="s">
        <v>76</v>
      </c>
    </row>
    <row r="74" spans="1:6" x14ac:dyDescent="0.25">
      <c r="A74" s="18"/>
    </row>
  </sheetData>
  <mergeCells count="34">
    <mergeCell ref="A4:B4"/>
    <mergeCell ref="A7:H7"/>
    <mergeCell ref="A41:H41"/>
    <mergeCell ref="A58:G58"/>
    <mergeCell ref="A61:F61"/>
    <mergeCell ref="A55:B55"/>
    <mergeCell ref="A56:B56"/>
    <mergeCell ref="C55:D55"/>
    <mergeCell ref="C56:D56"/>
    <mergeCell ref="A45:D45"/>
    <mergeCell ref="A48:E48"/>
    <mergeCell ref="A49:E49"/>
    <mergeCell ref="A43:D43"/>
    <mergeCell ref="A44:D44"/>
    <mergeCell ref="A15:B15"/>
    <mergeCell ref="A17:B17"/>
    <mergeCell ref="A35:B35"/>
    <mergeCell ref="A37:B37"/>
    <mergeCell ref="A62:G63"/>
    <mergeCell ref="A25:B25"/>
    <mergeCell ref="A27:B27"/>
    <mergeCell ref="A29:B29"/>
    <mergeCell ref="A31:B31"/>
    <mergeCell ref="A32:B32"/>
    <mergeCell ref="A33:B33"/>
    <mergeCell ref="A34:B34"/>
    <mergeCell ref="A8:B8"/>
    <mergeCell ref="A10:B10"/>
    <mergeCell ref="A11:H11"/>
    <mergeCell ref="A12:B12"/>
    <mergeCell ref="A23:B23"/>
    <mergeCell ref="A14:B14"/>
    <mergeCell ref="A18:B18"/>
    <mergeCell ref="A20:B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2020-02-21T01:06:04Z</cp:lastPrinted>
  <dcterms:created xsi:type="dcterms:W3CDTF">2013-02-18T04:38:06Z</dcterms:created>
  <dcterms:modified xsi:type="dcterms:W3CDTF">2020-03-20T01:37:58Z</dcterms:modified>
</cp:coreProperties>
</file>