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8" l="1"/>
  <c r="G10" i="8" l="1"/>
  <c r="G26" i="8" l="1"/>
  <c r="G32" i="8"/>
  <c r="G33" i="8"/>
  <c r="G34" i="8"/>
  <c r="G31" i="8"/>
  <c r="G27" i="8"/>
  <c r="G21" i="8"/>
  <c r="G18" i="8"/>
  <c r="G15" i="8"/>
  <c r="G12" i="8"/>
  <c r="D36" i="8"/>
  <c r="D23" i="8"/>
  <c r="D20" i="8"/>
  <c r="D17" i="8"/>
  <c r="D14" i="8"/>
  <c r="D13" i="8" s="1"/>
  <c r="D10" i="8"/>
  <c r="C27" i="8"/>
  <c r="C26" i="8" s="1"/>
  <c r="C23" i="8"/>
  <c r="C22" i="8" s="1"/>
  <c r="C20" i="8"/>
  <c r="C19" i="8" s="1"/>
  <c r="C17" i="8"/>
  <c r="C16" i="8" s="1"/>
  <c r="C14" i="8"/>
  <c r="C13" i="8" s="1"/>
  <c r="C8" i="8"/>
  <c r="C10" i="8" s="1"/>
  <c r="C9" i="8" s="1"/>
  <c r="G29" i="8" l="1"/>
  <c r="G8" i="8"/>
  <c r="G23" i="8"/>
  <c r="G22" i="8" s="1"/>
  <c r="G20" i="8"/>
  <c r="G19" i="8" s="1"/>
  <c r="G17" i="8"/>
  <c r="G16" i="8" s="1"/>
  <c r="G14" i="8"/>
  <c r="G13" i="8" s="1"/>
  <c r="F27" i="8"/>
  <c r="F26" i="8" s="1"/>
  <c r="E27" i="8"/>
  <c r="E26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/>
  <c r="F14" i="8"/>
  <c r="E14" i="8"/>
  <c r="H34" i="8" l="1"/>
  <c r="H33" i="8"/>
  <c r="H32" i="8"/>
  <c r="H31" i="8"/>
  <c r="D22" i="8"/>
  <c r="D19" i="8"/>
  <c r="D16" i="8"/>
  <c r="D9" i="8"/>
  <c r="G48" i="8"/>
  <c r="F29" i="8" l="1"/>
  <c r="E29" i="8"/>
  <c r="G9" i="8"/>
  <c r="F8" i="8"/>
  <c r="F10" i="8" s="1"/>
  <c r="F9" i="8" s="1"/>
  <c r="G25" i="8"/>
  <c r="E8" i="8"/>
  <c r="H27" i="8"/>
  <c r="H23" i="8"/>
  <c r="H21" i="8"/>
  <c r="H20" i="8"/>
  <c r="H18" i="8"/>
  <c r="H17" i="8"/>
  <c r="H15" i="8"/>
  <c r="H14" i="8"/>
  <c r="E13" i="8"/>
  <c r="F13" i="8"/>
  <c r="H12" i="8"/>
  <c r="H29" i="8" l="1"/>
  <c r="E10" i="8"/>
  <c r="H10" i="8" s="1"/>
  <c r="E35" i="8"/>
  <c r="F35" i="8"/>
  <c r="G35" i="8"/>
  <c r="H13" i="8"/>
  <c r="H16" i="8"/>
  <c r="H19" i="8"/>
  <c r="H22" i="8"/>
  <c r="H25" i="8"/>
  <c r="H26" i="8"/>
  <c r="H8" i="8"/>
  <c r="E9" i="8" l="1"/>
  <c r="H9" i="8" s="1"/>
  <c r="H37" i="8"/>
  <c r="H36" i="8"/>
</calcChain>
</file>

<file path=xl/sharedStrings.xml><?xml version="1.0" encoding="utf-8"?>
<sst xmlns="http://schemas.openxmlformats.org/spreadsheetml/2006/main" count="166" uniqueCount="148">
  <si>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</si>
  <si>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</si>
  <si>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</si>
  <si>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</si>
  <si>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</si>
  <si>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</si>
  <si>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</si>
  <si>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</si>
  <si>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</si>
  <si>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</si>
  <si>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</si>
  <si>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</si>
  <si>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</si>
  <si>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</si>
  <si>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</si>
  <si>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</si>
  <si>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</si>
  <si>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</si>
  <si>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</si>
  <si>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</si>
  <si>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</si>
  <si>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</si>
  <si>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</si>
  <si>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</si>
  <si>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</si>
  <si>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</si>
  <si>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</si>
  <si>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</si>
  <si>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</si>
  <si>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</si>
  <si>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</si>
  <si>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</si>
  <si>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</si>
  <si>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</si>
  <si>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</si>
  <si>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</si>
  <si>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</si>
  <si>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</si>
  <si>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</si>
  <si>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</si>
  <si>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</si>
  <si>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</si>
  <si>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</si>
  <si>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</si>
  <si>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</si>
  <si>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</si>
  <si>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</si>
  <si>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</si>
  <si>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</si>
  <si>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</si>
  <si>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</si>
  <si>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</si>
  <si>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</si>
  <si>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</si>
  <si>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</si>
  <si>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</si>
  <si>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</si>
  <si>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</si>
  <si>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</si>
  <si>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</si>
  <si>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</si>
  <si>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</si>
  <si>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</si>
  <si>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</si>
  <si>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</si>
  <si>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</si>
  <si>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</si>
  <si>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</si>
  <si>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</si>
  <si>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</si>
  <si>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</si>
  <si>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</si>
  <si>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</si>
  <si>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</si>
  <si>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</si>
  <si>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</si>
  <si>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</si>
  <si>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</si>
  <si>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</si>
  <si>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</si>
  <si>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</si>
  <si>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</si>
  <si>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</si>
  <si>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</si>
  <si>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</si>
  <si>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</si>
  <si>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</si>
  <si>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</si>
  <si>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</si>
  <si>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</si>
  <si>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</si>
  <si>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</si>
  <si>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</si>
  <si>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</si>
  <si>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</si>
  <si>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</si>
  <si>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</si>
  <si>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.</t>
  </si>
  <si>
    <t xml:space="preserve">1.Сведения об Управляющей компании Ленинского района </t>
  </si>
  <si>
    <t>от 27 апреля 2005 г. серия 25 № 01277949</t>
  </si>
  <si>
    <t>6  этажей</t>
  </si>
  <si>
    <t>2 подъезда</t>
  </si>
  <si>
    <t>Ленинского района "</t>
  </si>
  <si>
    <t>№ 24 А по ул. Тунгусской</t>
  </si>
  <si>
    <t>ул. Тунгусская,8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</si>
  <si>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</si>
  <si>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</si>
  <si>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</si>
  <si>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</si>
  <si>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</si>
  <si>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исполнитель</t>
  </si>
  <si>
    <t>3.Коммунальные услуги, всего:</t>
  </si>
  <si>
    <t>в том числе: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</si>
  <si>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</si>
  <si>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</si>
  <si>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 "  за 2019 г.</t>
  </si>
  <si>
    <t xml:space="preserve">                        ООО "Управляющая компания Ленинского района 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</si>
  <si>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</si>
  <si>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</si>
  <si>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</si>
  <si>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</si>
  <si>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                                         01 сентября 2010 года</t>
  </si>
  <si>
    <t>1961,80 кв.м</t>
  </si>
  <si>
    <t xml:space="preserve">  594,00 кв.м </t>
  </si>
  <si>
    <t>91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</si>
  <si>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</si>
  <si>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</si>
  <si>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</si>
  <si>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 энергия на содержание ОИ МКД</t>
  </si>
  <si>
    <t>Итого по дому:</t>
  </si>
  <si>
    <t>Переплата потребителями</t>
  </si>
  <si>
    <t>Задолженность потребителей</t>
  </si>
  <si>
    <t>3. Перечень работ, выполненных по статье " текущий ремонт"  в 2019 году.</t>
  </si>
  <si>
    <t xml:space="preserve">План по статье "текущий ремонт" на 2020 год.        </t>
  </si>
  <si>
    <t>А.А.Тяптин</t>
  </si>
  <si>
    <t>Исп:</t>
  </si>
  <si>
    <t>Экономич. отдел - 220-50-87</t>
  </si>
  <si>
    <t>Переходящие остатки д/ср-в на конец  2019 г.</t>
  </si>
  <si>
    <t>Замена задвижек</t>
  </si>
  <si>
    <t>2 шт</t>
  </si>
  <si>
    <t>ООО "Эра"</t>
  </si>
  <si>
    <t>Аварийный ремонт ГВС</t>
  </si>
  <si>
    <t>2 пм</t>
  </si>
  <si>
    <t>ООО "Вертикаль"</t>
  </si>
  <si>
    <t>Ремонт водостока</t>
  </si>
  <si>
    <t xml:space="preserve">Предложение Управляющей компании: ремонт системы электроснабжения. Частичный ремонт фасада, кровли. Собственникам, необходимо представить в Управляющую компанию протокол общего собрания о согласии проведения указанных работ за счет дополнительного сбора средств, либо принять собственное решение для формирования  преспективного плана текущего ремонта . </t>
  </si>
  <si>
    <t>Отведение сточных  вод  ОИ МКД</t>
  </si>
  <si>
    <r>
      <t xml:space="preserve">ИСХ_№  </t>
    </r>
    <r>
      <rPr>
        <b/>
        <u/>
        <sz val="10"/>
        <color theme="1"/>
        <rFont val="Calibri"/>
        <family val="2"/>
        <charset val="204"/>
        <scheme val="minor"/>
      </rPr>
      <t xml:space="preserve">               673/03  от  17.03.2020  год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</si>
</sst>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horizontal="left"/>
    </xf>
    <xf numFmtId="0" fontId="0" fillId="0" borderId="1" xfId="0" applyBorder="1"/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3" fillId="0" borderId="6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 wrapText="1"/>
    </xf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4" fontId="9" fillId="2" borderId="5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4" fillId="0" borderId="6" xfId="0" applyNumberFormat="1" applyFont="1" applyBorder="1" applyAlignment="1"/>
    <xf numFmtId="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115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1" t="s">
        <v>103</v>
      </c>
    </row>
    <row r="4" spans="1:4" s="20" customFormat="1" ht="14.25" customHeight="1" x14ac:dyDescent="0.2">
      <c r="A4" s="19" t="s">
        <v>147</v>
      </c>
      <c r="C4" s="19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98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4" t="s">
        <v>116</v>
      </c>
      <c r="D8" s="67"/>
    </row>
    <row r="9" spans="1:4" s="3" customFormat="1" ht="12" customHeight="1" x14ac:dyDescent="0.25">
      <c r="A9" s="11" t="s">
        <v>1</v>
      </c>
      <c r="B9" s="12" t="s">
        <v>12</v>
      </c>
      <c r="C9" s="101" t="s">
        <v>117</v>
      </c>
      <c r="D9" s="102"/>
    </row>
    <row r="10" spans="1:4" s="3" customFormat="1" ht="24" customHeight="1" x14ac:dyDescent="0.25">
      <c r="A10" s="11" t="s">
        <v>2</v>
      </c>
      <c r="B10" s="13" t="s">
        <v>13</v>
      </c>
      <c r="C10" s="96" t="s">
        <v>99</v>
      </c>
      <c r="D10" s="97"/>
    </row>
    <row r="11" spans="1:4" s="3" customFormat="1" ht="15" customHeight="1" x14ac:dyDescent="0.25">
      <c r="A11" s="11" t="s">
        <v>3</v>
      </c>
      <c r="B11" s="12" t="s">
        <v>14</v>
      </c>
      <c r="C11" s="101" t="s">
        <v>15</v>
      </c>
      <c r="D11" s="102"/>
    </row>
    <row r="12" spans="1:4" s="3" customFormat="1" ht="15" customHeight="1" x14ac:dyDescent="0.25">
      <c r="A12" s="46" t="s">
        <v>4</v>
      </c>
      <c r="B12" s="47" t="s">
        <v>79</v>
      </c>
      <c r="C12" s="68" t="s">
        <v>80</v>
      </c>
      <c r="D12" s="68" t="s">
        <v>81</v>
      </c>
    </row>
    <row r="13" spans="1:4" s="3" customFormat="1" ht="15" customHeight="1" x14ac:dyDescent="0.25">
      <c r="A13" s="48"/>
      <c r="B13" s="49"/>
      <c r="C13" s="68" t="s">
        <v>82</v>
      </c>
      <c r="D13" s="68" t="s">
        <v>83</v>
      </c>
    </row>
    <row r="14" spans="1:4" s="3" customFormat="1" ht="15" customHeight="1" x14ac:dyDescent="0.25">
      <c r="A14" s="48"/>
      <c r="B14" s="49"/>
      <c r="C14" s="68" t="s">
        <v>84</v>
      </c>
      <c r="D14" s="68" t="s">
        <v>85</v>
      </c>
    </row>
    <row r="15" spans="1:4" s="3" customFormat="1" ht="15" customHeight="1" x14ac:dyDescent="0.25">
      <c r="A15" s="48"/>
      <c r="B15" s="49"/>
      <c r="C15" s="68" t="s">
        <v>86</v>
      </c>
      <c r="D15" s="68" t="s">
        <v>88</v>
      </c>
    </row>
    <row r="16" spans="1:4" s="3" customFormat="1" ht="15" customHeight="1" x14ac:dyDescent="0.25">
      <c r="A16" s="48"/>
      <c r="B16" s="49"/>
      <c r="C16" s="68" t="s">
        <v>87</v>
      </c>
      <c r="D16" s="68" t="s">
        <v>81</v>
      </c>
    </row>
    <row r="17" spans="1:5" s="3" customFormat="1" ht="15" customHeight="1" x14ac:dyDescent="0.25">
      <c r="A17" s="48"/>
      <c r="B17" s="49"/>
      <c r="C17" s="68" t="s">
        <v>89</v>
      </c>
      <c r="D17" s="68" t="s">
        <v>90</v>
      </c>
    </row>
    <row r="18" spans="1:5" s="3" customFormat="1" ht="15" customHeight="1" x14ac:dyDescent="0.25">
      <c r="A18" s="50"/>
      <c r="B18" s="51"/>
      <c r="C18" s="68" t="s">
        <v>91</v>
      </c>
      <c r="D18" s="68" t="s">
        <v>92</v>
      </c>
    </row>
    <row r="19" spans="1:5" s="3" customFormat="1" ht="14.25" customHeight="1" x14ac:dyDescent="0.25">
      <c r="A19" s="11" t="s">
        <v>5</v>
      </c>
      <c r="B19" s="12" t="s">
        <v>16</v>
      </c>
      <c r="C19" s="103" t="s">
        <v>75</v>
      </c>
      <c r="D19" s="104"/>
    </row>
    <row r="20" spans="1:5" s="3" customFormat="1" ht="23.25" x14ac:dyDescent="0.25">
      <c r="A20" s="11" t="s">
        <v>6</v>
      </c>
      <c r="B20" s="13" t="s">
        <v>17</v>
      </c>
      <c r="C20" s="105" t="s">
        <v>52</v>
      </c>
      <c r="D20" s="106"/>
    </row>
    <row r="21" spans="1:5" s="3" customFormat="1" ht="16.5" customHeight="1" x14ac:dyDescent="0.25">
      <c r="A21" s="11" t="s">
        <v>7</v>
      </c>
      <c r="B21" s="12" t="s">
        <v>18</v>
      </c>
      <c r="C21" s="96" t="s">
        <v>19</v>
      </c>
      <c r="D21" s="97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8" t="s">
        <v>26</v>
      </c>
      <c r="B26" s="99"/>
      <c r="C26" s="99"/>
      <c r="D26" s="100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94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93</v>
      </c>
      <c r="C30" s="6" t="s">
        <v>95</v>
      </c>
      <c r="D30" s="6" t="s">
        <v>96</v>
      </c>
      <c r="E30" t="s">
        <v>74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118</v>
      </c>
      <c r="C33" s="6" t="s">
        <v>104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5">
        <v>1995</v>
      </c>
      <c r="D40" s="95"/>
    </row>
    <row r="41" spans="1:4" x14ac:dyDescent="0.25">
      <c r="A41" s="7">
        <v>2</v>
      </c>
      <c r="B41" s="6" t="s">
        <v>36</v>
      </c>
      <c r="C41" s="95" t="s">
        <v>100</v>
      </c>
      <c r="D41" s="95"/>
    </row>
    <row r="42" spans="1:4" ht="15" customHeight="1" x14ac:dyDescent="0.25">
      <c r="A42" s="7">
        <v>3</v>
      </c>
      <c r="B42" s="6" t="s">
        <v>37</v>
      </c>
      <c r="C42" s="95" t="s">
        <v>101</v>
      </c>
      <c r="D42" s="95"/>
    </row>
    <row r="43" spans="1:4" x14ac:dyDescent="0.25">
      <c r="A43" s="7">
        <v>4</v>
      </c>
      <c r="B43" s="6" t="s">
        <v>35</v>
      </c>
      <c r="C43" s="95" t="s">
        <v>53</v>
      </c>
      <c r="D43" s="95"/>
    </row>
    <row r="44" spans="1:4" x14ac:dyDescent="0.25">
      <c r="A44" s="7">
        <v>5</v>
      </c>
      <c r="B44" s="6" t="s">
        <v>38</v>
      </c>
      <c r="C44" s="95" t="s">
        <v>53</v>
      </c>
      <c r="D44" s="95"/>
    </row>
    <row r="45" spans="1:4" x14ac:dyDescent="0.25">
      <c r="A45" s="7">
        <v>6</v>
      </c>
      <c r="B45" s="6" t="s">
        <v>39</v>
      </c>
      <c r="C45" s="95" t="s">
        <v>122</v>
      </c>
      <c r="D45" s="95"/>
    </row>
    <row r="46" spans="1:4" ht="15" customHeight="1" x14ac:dyDescent="0.25">
      <c r="A46" s="7">
        <v>7</v>
      </c>
      <c r="B46" s="6" t="s">
        <v>40</v>
      </c>
      <c r="C46" s="107" t="s">
        <v>53</v>
      </c>
      <c r="D46" s="108"/>
    </row>
    <row r="47" spans="1:4" x14ac:dyDescent="0.25">
      <c r="A47" s="7">
        <v>8</v>
      </c>
      <c r="B47" s="6" t="s">
        <v>41</v>
      </c>
      <c r="C47" s="107" t="s">
        <v>123</v>
      </c>
      <c r="D47" s="108"/>
    </row>
    <row r="48" spans="1:4" x14ac:dyDescent="0.25">
      <c r="A48" s="7">
        <v>9</v>
      </c>
      <c r="B48" s="6" t="s">
        <v>119</v>
      </c>
      <c r="C48" s="107" t="s">
        <v>124</v>
      </c>
      <c r="D48" s="108"/>
    </row>
    <row r="49" spans="1:4" x14ac:dyDescent="0.25">
      <c r="A49" s="7">
        <v>10</v>
      </c>
      <c r="B49" s="6" t="s">
        <v>120</v>
      </c>
      <c r="C49" s="7" t="s">
        <v>121</v>
      </c>
      <c r="D49" s="5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>
      <c r="B53" s="52"/>
      <c r="C53" t="s">
        <v>97</v>
      </c>
    </row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opLeftCell="A29" zoomScale="140" zoomScaleNormal="140" workbookViewId="0">
      <selection sqref="A1:H48"/>
    </sheetView>
  </sheetViews>
  <sheetFormatPr defaultRowHeight="15" x14ac:dyDescent="0.25"/>
  <cols>
    <col min="1" max="1" width="15.85546875" customWidth="1"/>
    <col min="2" max="2" width="14.5703125" style="30" customWidth="1"/>
    <col min="3" max="3" width="8.5703125" style="30" customWidth="1"/>
    <col min="4" max="4" width="8.28515625" customWidth="1"/>
    <col min="5" max="5" width="9" customWidth="1"/>
    <col min="6" max="7" width="9.7109375" customWidth="1"/>
    <col min="8" max="8" width="13.5703125" customWidth="1"/>
  </cols>
  <sheetData>
    <row r="1" spans="1:8" x14ac:dyDescent="0.25">
      <c r="A1" s="4" t="s">
        <v>108</v>
      </c>
      <c r="B1"/>
      <c r="C1" s="36"/>
      <c r="D1" s="36"/>
    </row>
    <row r="2" spans="1:8" ht="13.5" customHeight="1" x14ac:dyDescent="0.25">
      <c r="A2" s="4" t="s">
        <v>125</v>
      </c>
      <c r="B2"/>
      <c r="C2" s="36"/>
      <c r="D2" s="36"/>
    </row>
    <row r="3" spans="1:8" ht="56.25" customHeight="1" x14ac:dyDescent="0.25">
      <c r="A3" s="56" t="s">
        <v>59</v>
      </c>
      <c r="B3" s="57"/>
      <c r="C3" s="37" t="s">
        <v>60</v>
      </c>
      <c r="D3" s="29" t="s">
        <v>61</v>
      </c>
      <c r="E3" s="29" t="s">
        <v>62</v>
      </c>
      <c r="F3" s="29" t="s">
        <v>63</v>
      </c>
      <c r="G3" s="38" t="s">
        <v>64</v>
      </c>
      <c r="H3" s="29" t="s">
        <v>65</v>
      </c>
    </row>
    <row r="4" spans="1:8" ht="23.25" customHeight="1" x14ac:dyDescent="0.25">
      <c r="A4" s="138" t="s">
        <v>126</v>
      </c>
      <c r="B4" s="139"/>
      <c r="C4" s="69"/>
      <c r="D4" s="70">
        <v>-174.13</v>
      </c>
      <c r="E4" s="70"/>
      <c r="F4" s="70"/>
      <c r="G4" s="71"/>
      <c r="H4" s="70"/>
    </row>
    <row r="5" spans="1:8" ht="21.75" customHeight="1" x14ac:dyDescent="0.25">
      <c r="A5" s="72" t="s">
        <v>106</v>
      </c>
      <c r="B5" s="73"/>
      <c r="C5" s="69"/>
      <c r="D5" s="70">
        <v>0</v>
      </c>
      <c r="E5" s="70"/>
      <c r="F5" s="70"/>
      <c r="G5" s="71"/>
      <c r="H5" s="70"/>
    </row>
    <row r="6" spans="1:8" ht="20.25" customHeight="1" x14ac:dyDescent="0.25">
      <c r="A6" s="72" t="s">
        <v>107</v>
      </c>
      <c r="B6" s="73"/>
      <c r="C6" s="69"/>
      <c r="D6" s="70">
        <v>-174.13</v>
      </c>
      <c r="E6" s="70"/>
      <c r="F6" s="70"/>
      <c r="G6" s="71"/>
      <c r="H6" s="70"/>
    </row>
    <row r="7" spans="1:8" ht="19.5" customHeight="1" x14ac:dyDescent="0.25">
      <c r="A7" s="131" t="s">
        <v>127</v>
      </c>
      <c r="B7" s="130"/>
      <c r="C7" s="130"/>
      <c r="D7" s="130"/>
      <c r="E7" s="130"/>
      <c r="F7" s="130"/>
      <c r="G7" s="130"/>
      <c r="H7" s="140"/>
    </row>
    <row r="8" spans="1:8" ht="17.25" customHeight="1" x14ac:dyDescent="0.25">
      <c r="A8" s="127" t="s">
        <v>66</v>
      </c>
      <c r="B8" s="128"/>
      <c r="C8" s="74">
        <f>C12+C15+C18+C21</f>
        <v>16.100000000000001</v>
      </c>
      <c r="D8" s="74">
        <v>-101.39</v>
      </c>
      <c r="E8" s="74">
        <f>E12+E15+E18+E21</f>
        <v>378.49</v>
      </c>
      <c r="F8" s="74">
        <f>F12+F15+F18+F21</f>
        <v>327.61</v>
      </c>
      <c r="G8" s="74">
        <f>G12+G15+G18+G21</f>
        <v>327.61</v>
      </c>
      <c r="H8" s="81">
        <f>F8-E8+D8</f>
        <v>-152.26999999999998</v>
      </c>
    </row>
    <row r="9" spans="1:8" x14ac:dyDescent="0.25">
      <c r="A9" s="77" t="s">
        <v>67</v>
      </c>
      <c r="B9" s="78"/>
      <c r="C9" s="76">
        <f>C8-C10</f>
        <v>14.490000000000002</v>
      </c>
      <c r="D9" s="76">
        <f>D8-D10</f>
        <v>-91.251000000000005</v>
      </c>
      <c r="E9" s="76">
        <f>E8-E10</f>
        <v>340.64100000000002</v>
      </c>
      <c r="F9" s="76">
        <f>F8-F10</f>
        <v>294.84899999999999</v>
      </c>
      <c r="G9" s="76">
        <f>G8-G10</f>
        <v>294.84899999999999</v>
      </c>
      <c r="H9" s="76">
        <f t="shared" ref="H9:H10" si="0">F9-E9+D9</f>
        <v>-137.04300000000003</v>
      </c>
    </row>
    <row r="10" spans="1:8" x14ac:dyDescent="0.25">
      <c r="A10" s="129" t="s">
        <v>68</v>
      </c>
      <c r="B10" s="130"/>
      <c r="C10" s="76">
        <f>C8*10%</f>
        <v>1.6100000000000003</v>
      </c>
      <c r="D10" s="76">
        <f>D8*10%</f>
        <v>-10.139000000000001</v>
      </c>
      <c r="E10" s="76">
        <f>E8*10%</f>
        <v>37.849000000000004</v>
      </c>
      <c r="F10" s="76">
        <f>F8*10%</f>
        <v>32.761000000000003</v>
      </c>
      <c r="G10" s="76">
        <f>G8*10%</f>
        <v>32.761000000000003</v>
      </c>
      <c r="H10" s="76">
        <f t="shared" si="0"/>
        <v>-15.227000000000002</v>
      </c>
    </row>
    <row r="11" spans="1:8" ht="12.75" customHeight="1" x14ac:dyDescent="0.25">
      <c r="A11" s="131" t="s">
        <v>77</v>
      </c>
      <c r="B11" s="132"/>
      <c r="C11" s="132"/>
      <c r="D11" s="132"/>
      <c r="E11" s="132"/>
      <c r="F11" s="132"/>
      <c r="G11" s="132"/>
      <c r="H11" s="128"/>
    </row>
    <row r="12" spans="1:8" x14ac:dyDescent="0.25">
      <c r="A12" s="133" t="s">
        <v>50</v>
      </c>
      <c r="B12" s="134"/>
      <c r="C12" s="74">
        <v>5.75</v>
      </c>
      <c r="D12" s="75">
        <v>-37.28</v>
      </c>
      <c r="E12" s="75">
        <v>135.16999999999999</v>
      </c>
      <c r="F12" s="75">
        <v>117.02</v>
      </c>
      <c r="G12" s="75">
        <f>F12</f>
        <v>117.02</v>
      </c>
      <c r="H12" s="76">
        <f t="shared" ref="H12:H23" si="1">F12-E12+D12</f>
        <v>-55.429999999999993</v>
      </c>
    </row>
    <row r="13" spans="1:8" x14ac:dyDescent="0.25">
      <c r="A13" s="77" t="s">
        <v>67</v>
      </c>
      <c r="B13" s="78"/>
      <c r="C13" s="76">
        <f>C12-C14</f>
        <v>5.1749999999999998</v>
      </c>
      <c r="D13" s="76">
        <f>D12-D14</f>
        <v>-33.552</v>
      </c>
      <c r="E13" s="76">
        <f>E12-E14</f>
        <v>121.65299999999999</v>
      </c>
      <c r="F13" s="76">
        <f>F12-F14</f>
        <v>105.318</v>
      </c>
      <c r="G13" s="76">
        <f>G12-G14</f>
        <v>105.318</v>
      </c>
      <c r="H13" s="76">
        <f t="shared" si="1"/>
        <v>-49.886999999999993</v>
      </c>
    </row>
    <row r="14" spans="1:8" x14ac:dyDescent="0.25">
      <c r="A14" s="129" t="s">
        <v>68</v>
      </c>
      <c r="B14" s="130"/>
      <c r="C14" s="76">
        <f>C12*10%</f>
        <v>0.57500000000000007</v>
      </c>
      <c r="D14" s="76">
        <f>D12*10%</f>
        <v>-3.7280000000000002</v>
      </c>
      <c r="E14" s="76">
        <f>E12*10%</f>
        <v>13.516999999999999</v>
      </c>
      <c r="F14" s="76">
        <f>F12*10%</f>
        <v>11.702</v>
      </c>
      <c r="G14" s="76">
        <f>G12*10%</f>
        <v>11.702</v>
      </c>
      <c r="H14" s="76">
        <f t="shared" si="1"/>
        <v>-5.5429999999999993</v>
      </c>
    </row>
    <row r="15" spans="1:8" ht="23.25" customHeight="1" x14ac:dyDescent="0.25">
      <c r="A15" s="133" t="s">
        <v>44</v>
      </c>
      <c r="B15" s="134"/>
      <c r="C15" s="74">
        <v>3.51</v>
      </c>
      <c r="D15" s="75">
        <v>-22.7</v>
      </c>
      <c r="E15" s="75">
        <v>82.51</v>
      </c>
      <c r="F15" s="75">
        <v>72.16</v>
      </c>
      <c r="G15" s="75">
        <f>F15</f>
        <v>72.16</v>
      </c>
      <c r="H15" s="76">
        <f t="shared" si="1"/>
        <v>-33.050000000000011</v>
      </c>
    </row>
    <row r="16" spans="1:8" x14ac:dyDescent="0.25">
      <c r="A16" s="77" t="s">
        <v>67</v>
      </c>
      <c r="B16" s="78"/>
      <c r="C16" s="76">
        <f>C15-C17</f>
        <v>3.1589999999999998</v>
      </c>
      <c r="D16" s="76">
        <f>D15-D17</f>
        <v>-20.43</v>
      </c>
      <c r="E16" s="76">
        <f>E15-E17</f>
        <v>74.259</v>
      </c>
      <c r="F16" s="76">
        <f>F15-F17</f>
        <v>64.944000000000003</v>
      </c>
      <c r="G16" s="76">
        <f>G15-G17</f>
        <v>64.944000000000003</v>
      </c>
      <c r="H16" s="76">
        <f t="shared" si="1"/>
        <v>-29.744999999999997</v>
      </c>
    </row>
    <row r="17" spans="1:10" ht="15" customHeight="1" x14ac:dyDescent="0.25">
      <c r="A17" s="129" t="s">
        <v>68</v>
      </c>
      <c r="B17" s="130"/>
      <c r="C17" s="76">
        <f>C15*10%</f>
        <v>0.35099999999999998</v>
      </c>
      <c r="D17" s="76">
        <f>D15*10%</f>
        <v>-2.27</v>
      </c>
      <c r="E17" s="76">
        <f>E15*10%</f>
        <v>8.2510000000000012</v>
      </c>
      <c r="F17" s="76">
        <f>F15*10%</f>
        <v>7.2160000000000002</v>
      </c>
      <c r="G17" s="76">
        <f>G15*10%</f>
        <v>7.2160000000000002</v>
      </c>
      <c r="H17" s="76">
        <f t="shared" si="1"/>
        <v>-3.305000000000001</v>
      </c>
    </row>
    <row r="18" spans="1:10" ht="15" customHeight="1" x14ac:dyDescent="0.25">
      <c r="A18" s="133" t="s">
        <v>51</v>
      </c>
      <c r="B18" s="134"/>
      <c r="C18" s="69">
        <v>2.41</v>
      </c>
      <c r="D18" s="75">
        <v>-15.63</v>
      </c>
      <c r="E18" s="75">
        <v>56.66</v>
      </c>
      <c r="F18" s="75">
        <v>49.05</v>
      </c>
      <c r="G18" s="75">
        <f>F18</f>
        <v>49.05</v>
      </c>
      <c r="H18" s="76">
        <f t="shared" si="1"/>
        <v>-23.240000000000002</v>
      </c>
    </row>
    <row r="19" spans="1:10" ht="13.5" customHeight="1" x14ac:dyDescent="0.25">
      <c r="A19" s="77" t="s">
        <v>67</v>
      </c>
      <c r="B19" s="78"/>
      <c r="C19" s="76">
        <f>C18-C20</f>
        <v>2.169</v>
      </c>
      <c r="D19" s="76">
        <f>D18-D20</f>
        <v>-14.067</v>
      </c>
      <c r="E19" s="76">
        <f>E18-E20</f>
        <v>50.994</v>
      </c>
      <c r="F19" s="76">
        <f>F18-F20</f>
        <v>44.144999999999996</v>
      </c>
      <c r="G19" s="76">
        <f>G18-G20</f>
        <v>44.144999999999996</v>
      </c>
      <c r="H19" s="76">
        <f t="shared" si="1"/>
        <v>-20.916000000000004</v>
      </c>
    </row>
    <row r="20" spans="1:10" ht="12.75" customHeight="1" x14ac:dyDescent="0.25">
      <c r="A20" s="129" t="s">
        <v>68</v>
      </c>
      <c r="B20" s="130"/>
      <c r="C20" s="76">
        <f>C18*10%</f>
        <v>0.24100000000000002</v>
      </c>
      <c r="D20" s="76">
        <f>D18*10%</f>
        <v>-1.5630000000000002</v>
      </c>
      <c r="E20" s="76">
        <f>E18*10%</f>
        <v>5.6660000000000004</v>
      </c>
      <c r="F20" s="76">
        <f>F18*10%</f>
        <v>4.9050000000000002</v>
      </c>
      <c r="G20" s="76">
        <f>G18*10%</f>
        <v>4.9050000000000002</v>
      </c>
      <c r="H20" s="76">
        <f t="shared" si="1"/>
        <v>-2.3240000000000003</v>
      </c>
    </row>
    <row r="21" spans="1:10" ht="14.25" customHeight="1" x14ac:dyDescent="0.25">
      <c r="A21" s="79" t="s">
        <v>78</v>
      </c>
      <c r="B21" s="80"/>
      <c r="C21" s="81">
        <v>4.43</v>
      </c>
      <c r="D21" s="76">
        <v>-25.78</v>
      </c>
      <c r="E21" s="76">
        <v>104.15</v>
      </c>
      <c r="F21" s="76">
        <v>89.38</v>
      </c>
      <c r="G21" s="76">
        <f>F21</f>
        <v>89.38</v>
      </c>
      <c r="H21" s="76">
        <f t="shared" si="1"/>
        <v>-40.550000000000011</v>
      </c>
    </row>
    <row r="22" spans="1:10" ht="14.25" customHeight="1" x14ac:dyDescent="0.25">
      <c r="A22" s="77" t="s">
        <v>67</v>
      </c>
      <c r="B22" s="78"/>
      <c r="C22" s="76">
        <f>C21-C23</f>
        <v>3.9869999999999997</v>
      </c>
      <c r="D22" s="76">
        <f>D21-D23</f>
        <v>-23.202000000000002</v>
      </c>
      <c r="E22" s="76">
        <f>E21-E23</f>
        <v>93.734999999999999</v>
      </c>
      <c r="F22" s="76">
        <f>F21-F23</f>
        <v>80.441999999999993</v>
      </c>
      <c r="G22" s="76">
        <f>G21-G23</f>
        <v>80.441999999999993</v>
      </c>
      <c r="H22" s="76">
        <f t="shared" si="1"/>
        <v>-36.495000000000005</v>
      </c>
    </row>
    <row r="23" spans="1:10" x14ac:dyDescent="0.25">
      <c r="A23" s="129" t="s">
        <v>68</v>
      </c>
      <c r="B23" s="130"/>
      <c r="C23" s="76">
        <f>C21*10%</f>
        <v>0.443</v>
      </c>
      <c r="D23" s="76">
        <f>D21*10%</f>
        <v>-2.5780000000000003</v>
      </c>
      <c r="E23" s="76">
        <f>E21*10%</f>
        <v>10.415000000000001</v>
      </c>
      <c r="F23" s="76">
        <f>F21*10%</f>
        <v>8.9380000000000006</v>
      </c>
      <c r="G23" s="76">
        <f>G21*10%</f>
        <v>8.9380000000000006</v>
      </c>
      <c r="H23" s="76">
        <f t="shared" si="1"/>
        <v>-4.0550000000000006</v>
      </c>
    </row>
    <row r="24" spans="1:10" ht="9" customHeight="1" x14ac:dyDescent="0.25">
      <c r="A24" s="129"/>
      <c r="B24" s="140"/>
      <c r="C24" s="76"/>
      <c r="D24" s="76"/>
      <c r="E24" s="76"/>
      <c r="F24" s="76"/>
      <c r="G24" s="82"/>
      <c r="H24" s="76"/>
    </row>
    <row r="25" spans="1:10" ht="13.5" customHeight="1" x14ac:dyDescent="0.25">
      <c r="A25" s="127" t="s">
        <v>45</v>
      </c>
      <c r="B25" s="135"/>
      <c r="C25" s="81">
        <v>5.38</v>
      </c>
      <c r="D25" s="81">
        <v>-62.78</v>
      </c>
      <c r="E25" s="81">
        <v>126.48</v>
      </c>
      <c r="F25" s="81">
        <v>109.49</v>
      </c>
      <c r="G25" s="89">
        <f>G26+G27</f>
        <v>89.418999999999997</v>
      </c>
      <c r="H25" s="81">
        <f>F25-E25+D25+F25-G25</f>
        <v>-59.699000000000012</v>
      </c>
    </row>
    <row r="26" spans="1:10" ht="15" customHeight="1" x14ac:dyDescent="0.25">
      <c r="A26" s="83" t="s">
        <v>69</v>
      </c>
      <c r="B26" s="84"/>
      <c r="C26" s="76">
        <f>C25-C27</f>
        <v>4.8419999999999996</v>
      </c>
      <c r="D26" s="76">
        <v>-60.65</v>
      </c>
      <c r="E26" s="76">
        <f>E25-E27</f>
        <v>113.83200000000001</v>
      </c>
      <c r="F26" s="76">
        <f>F25-F27</f>
        <v>98.540999999999997</v>
      </c>
      <c r="G26" s="88">
        <f>G48</f>
        <v>78.47</v>
      </c>
      <c r="H26" s="76">
        <f t="shared" ref="H26:H27" si="2">F26-E26+D26+F26-G26</f>
        <v>-55.870000000000005</v>
      </c>
      <c r="J26" s="90"/>
    </row>
    <row r="27" spans="1:10" ht="12.75" customHeight="1" x14ac:dyDescent="0.25">
      <c r="A27" s="129" t="s">
        <v>68</v>
      </c>
      <c r="B27" s="130"/>
      <c r="C27" s="76">
        <f>C25*10%</f>
        <v>0.53800000000000003</v>
      </c>
      <c r="D27" s="76">
        <v>-2.13</v>
      </c>
      <c r="E27" s="76">
        <f>E25*10%</f>
        <v>12.648000000000001</v>
      </c>
      <c r="F27" s="76">
        <f>F25*10%</f>
        <v>10.949</v>
      </c>
      <c r="G27" s="76">
        <f>F27</f>
        <v>10.949</v>
      </c>
      <c r="H27" s="76">
        <f t="shared" si="2"/>
        <v>-3.8290000000000015</v>
      </c>
    </row>
    <row r="28" spans="1:10" ht="7.9" customHeight="1" x14ac:dyDescent="0.25">
      <c r="A28" s="129"/>
      <c r="B28" s="140"/>
      <c r="C28" s="76"/>
      <c r="D28" s="76"/>
      <c r="E28" s="76"/>
      <c r="F28" s="76"/>
      <c r="G28" s="82"/>
      <c r="H28" s="76"/>
    </row>
    <row r="29" spans="1:10" ht="12.75" customHeight="1" x14ac:dyDescent="0.25">
      <c r="A29" s="141" t="s">
        <v>111</v>
      </c>
      <c r="B29" s="142"/>
      <c r="C29" s="76"/>
      <c r="D29" s="81">
        <v>-9.9600000000000009</v>
      </c>
      <c r="E29" s="81">
        <f>E31+E32+E33+E34</f>
        <v>32.58</v>
      </c>
      <c r="F29" s="81">
        <f>F31+F32+F33+F34</f>
        <v>28.38</v>
      </c>
      <c r="G29" s="81">
        <f>G31+G32+G33+G34</f>
        <v>28.38</v>
      </c>
      <c r="H29" s="81">
        <f t="shared" ref="H29:H34" si="3">F29-E29+D29+F29-G29</f>
        <v>-14.16</v>
      </c>
    </row>
    <row r="30" spans="1:10" ht="12.75" customHeight="1" x14ac:dyDescent="0.25">
      <c r="A30" s="111" t="s">
        <v>112</v>
      </c>
      <c r="B30" s="112"/>
      <c r="C30" s="76"/>
      <c r="D30" s="76"/>
      <c r="E30" s="76"/>
      <c r="F30" s="76"/>
      <c r="G30" s="82"/>
      <c r="H30" s="76"/>
    </row>
    <row r="31" spans="1:10" ht="12.75" customHeight="1" x14ac:dyDescent="0.25">
      <c r="A31" s="111" t="s">
        <v>113</v>
      </c>
      <c r="B31" s="112"/>
      <c r="C31" s="76"/>
      <c r="D31" s="76">
        <v>-0.65</v>
      </c>
      <c r="E31" s="76">
        <v>1.92</v>
      </c>
      <c r="F31" s="76">
        <v>1.68</v>
      </c>
      <c r="G31" s="76">
        <f>F31</f>
        <v>1.68</v>
      </c>
      <c r="H31" s="76">
        <f t="shared" si="3"/>
        <v>-0.89</v>
      </c>
    </row>
    <row r="32" spans="1:10" ht="12.75" customHeight="1" x14ac:dyDescent="0.25">
      <c r="A32" s="111" t="s">
        <v>114</v>
      </c>
      <c r="B32" s="112"/>
      <c r="C32" s="76"/>
      <c r="D32" s="76">
        <v>-3.31</v>
      </c>
      <c r="E32" s="76">
        <v>8.94</v>
      </c>
      <c r="F32" s="76">
        <v>7.79</v>
      </c>
      <c r="G32" s="76">
        <f t="shared" ref="G32:G34" si="4">F32</f>
        <v>7.79</v>
      </c>
      <c r="H32" s="76">
        <f t="shared" si="3"/>
        <v>-4.4599999999999991</v>
      </c>
    </row>
    <row r="33" spans="1:8" ht="12.75" customHeight="1" x14ac:dyDescent="0.25">
      <c r="A33" s="111" t="s">
        <v>128</v>
      </c>
      <c r="B33" s="112"/>
      <c r="C33" s="76"/>
      <c r="D33" s="76">
        <v>-5.5</v>
      </c>
      <c r="E33" s="76">
        <v>19.78</v>
      </c>
      <c r="F33" s="76">
        <v>17.22</v>
      </c>
      <c r="G33" s="76">
        <f t="shared" si="4"/>
        <v>17.22</v>
      </c>
      <c r="H33" s="76">
        <f t="shared" si="3"/>
        <v>-8.0600000000000023</v>
      </c>
    </row>
    <row r="34" spans="1:8" ht="12.75" customHeight="1" x14ac:dyDescent="0.25">
      <c r="A34" s="111" t="s">
        <v>146</v>
      </c>
      <c r="B34" s="112"/>
      <c r="C34" s="76"/>
      <c r="D34" s="76">
        <v>-0.5</v>
      </c>
      <c r="E34" s="76">
        <v>1.94</v>
      </c>
      <c r="F34" s="76">
        <v>1.69</v>
      </c>
      <c r="G34" s="76">
        <f t="shared" si="4"/>
        <v>1.69</v>
      </c>
      <c r="H34" s="76">
        <f t="shared" si="3"/>
        <v>-0.75</v>
      </c>
    </row>
    <row r="35" spans="1:8" ht="12.75" customHeight="1" x14ac:dyDescent="0.25">
      <c r="A35" s="136" t="s">
        <v>129</v>
      </c>
      <c r="B35" s="137"/>
      <c r="C35" s="76"/>
      <c r="D35" s="76"/>
      <c r="E35" s="81">
        <f>E8+E25+E29</f>
        <v>537.55000000000007</v>
      </c>
      <c r="F35" s="81">
        <f>F8+F25+F29</f>
        <v>465.48</v>
      </c>
      <c r="G35" s="81">
        <f>G8+G25+G29</f>
        <v>445.40899999999999</v>
      </c>
      <c r="H35" s="76"/>
    </row>
    <row r="36" spans="1:8" ht="18.75" customHeight="1" x14ac:dyDescent="0.25">
      <c r="A36" s="122" t="s">
        <v>105</v>
      </c>
      <c r="B36" s="123"/>
      <c r="C36" s="85"/>
      <c r="D36" s="85">
        <f>D4</f>
        <v>-174.13</v>
      </c>
      <c r="E36" s="86"/>
      <c r="F36" s="86"/>
      <c r="G36" s="85"/>
      <c r="H36" s="85">
        <f>F35-E35+D36+F35-G35</f>
        <v>-226.12900000000002</v>
      </c>
    </row>
    <row r="37" spans="1:8" ht="15" customHeight="1" x14ac:dyDescent="0.25">
      <c r="A37" s="122" t="s">
        <v>137</v>
      </c>
      <c r="B37" s="122"/>
      <c r="C37" s="87"/>
      <c r="D37" s="87"/>
      <c r="E37" s="86"/>
      <c r="F37" s="86"/>
      <c r="G37" s="86"/>
      <c r="H37" s="86">
        <f>H38+H39</f>
        <v>-226.12899999999999</v>
      </c>
    </row>
    <row r="38" spans="1:8" ht="13.9" customHeight="1" x14ac:dyDescent="0.25">
      <c r="A38" s="122" t="s">
        <v>130</v>
      </c>
      <c r="B38" s="123"/>
      <c r="C38" s="87"/>
      <c r="D38" s="87"/>
      <c r="E38" s="86"/>
      <c r="F38" s="86"/>
      <c r="G38" s="86"/>
      <c r="H38" s="86">
        <v>0</v>
      </c>
    </row>
    <row r="39" spans="1:8" ht="16.899999999999999" customHeight="1" x14ac:dyDescent="0.25">
      <c r="A39" s="122" t="s">
        <v>131</v>
      </c>
      <c r="B39" s="123"/>
      <c r="C39" s="87"/>
      <c r="D39" s="87"/>
      <c r="E39" s="86"/>
      <c r="F39" s="86"/>
      <c r="G39" s="86"/>
      <c r="H39" s="86">
        <f>H8+H25+H29</f>
        <v>-226.12899999999999</v>
      </c>
    </row>
    <row r="40" spans="1:8" ht="12.75" customHeight="1" x14ac:dyDescent="0.25">
      <c r="A40" s="54"/>
      <c r="B40" s="54"/>
      <c r="C40" s="25"/>
      <c r="D40" s="25"/>
      <c r="E40" s="59"/>
      <c r="F40" s="59"/>
      <c r="G40" s="60"/>
      <c r="H40" s="25"/>
    </row>
    <row r="41" spans="1:8" ht="15.75" customHeight="1" x14ac:dyDescent="0.25">
      <c r="A41" s="54"/>
      <c r="B41" s="54"/>
      <c r="C41" s="25"/>
      <c r="D41" s="25"/>
      <c r="E41" s="25"/>
      <c r="F41" s="25"/>
      <c r="G41" s="55"/>
      <c r="H41" s="25"/>
    </row>
    <row r="42" spans="1:8" ht="14.25" customHeight="1" x14ac:dyDescent="0.25"/>
    <row r="43" spans="1:8" x14ac:dyDescent="0.25">
      <c r="A43" s="19" t="s">
        <v>132</v>
      </c>
      <c r="D43" s="20"/>
      <c r="E43" s="20"/>
      <c r="F43" s="20"/>
      <c r="G43" s="20"/>
    </row>
    <row r="44" spans="1:8" x14ac:dyDescent="0.25">
      <c r="A44" s="116" t="s">
        <v>54</v>
      </c>
      <c r="B44" s="117"/>
      <c r="C44" s="117"/>
      <c r="D44" s="118"/>
      <c r="E44" s="31" t="s">
        <v>55</v>
      </c>
      <c r="F44" s="31" t="s">
        <v>56</v>
      </c>
      <c r="G44" s="31" t="s">
        <v>109</v>
      </c>
      <c r="H44" s="63" t="s">
        <v>110</v>
      </c>
    </row>
    <row r="45" spans="1:8" x14ac:dyDescent="0.25">
      <c r="A45" s="119" t="s">
        <v>138</v>
      </c>
      <c r="B45" s="120"/>
      <c r="C45" s="120"/>
      <c r="D45" s="121"/>
      <c r="E45" s="32">
        <v>43525</v>
      </c>
      <c r="F45" s="31" t="s">
        <v>139</v>
      </c>
      <c r="G45" s="33">
        <v>11.49</v>
      </c>
      <c r="H45" s="63" t="s">
        <v>140</v>
      </c>
    </row>
    <row r="46" spans="1:8" x14ac:dyDescent="0.25">
      <c r="A46" s="119" t="s">
        <v>141</v>
      </c>
      <c r="B46" s="120"/>
      <c r="C46" s="120"/>
      <c r="D46" s="121"/>
      <c r="E46" s="32">
        <v>43617</v>
      </c>
      <c r="F46" s="31" t="s">
        <v>142</v>
      </c>
      <c r="G46" s="33">
        <v>11.98</v>
      </c>
      <c r="H46" s="63" t="s">
        <v>140</v>
      </c>
    </row>
    <row r="47" spans="1:8" x14ac:dyDescent="0.25">
      <c r="A47" s="119" t="s">
        <v>144</v>
      </c>
      <c r="B47" s="120"/>
      <c r="C47" s="120"/>
      <c r="D47" s="121"/>
      <c r="E47" s="32">
        <v>43739</v>
      </c>
      <c r="F47" s="31">
        <v>1</v>
      </c>
      <c r="G47" s="33">
        <v>55</v>
      </c>
      <c r="H47" s="63" t="s">
        <v>143</v>
      </c>
    </row>
    <row r="48" spans="1:8" s="4" customFormat="1" x14ac:dyDescent="0.25">
      <c r="A48" s="113" t="s">
        <v>8</v>
      </c>
      <c r="B48" s="114"/>
      <c r="C48" s="114"/>
      <c r="D48" s="115"/>
      <c r="E48" s="91"/>
      <c r="F48" s="92"/>
      <c r="G48" s="93">
        <f>SUM(G45:G47)</f>
        <v>78.47</v>
      </c>
      <c r="H48" s="94"/>
    </row>
    <row r="49" spans="1:8" x14ac:dyDescent="0.25">
      <c r="A49" s="39"/>
      <c r="B49" s="40"/>
      <c r="C49" s="40"/>
      <c r="D49" s="40"/>
      <c r="E49" s="64"/>
      <c r="F49" s="41"/>
      <c r="G49" s="65"/>
      <c r="H49" s="66"/>
    </row>
    <row r="50" spans="1:8" x14ac:dyDescent="0.25">
      <c r="A50" s="39"/>
      <c r="B50" s="40"/>
      <c r="C50" s="40"/>
      <c r="D50" s="40"/>
      <c r="E50" s="64"/>
      <c r="F50" s="41"/>
      <c r="G50" s="65"/>
      <c r="H50" s="66"/>
    </row>
    <row r="51" spans="1:8" x14ac:dyDescent="0.25">
      <c r="A51" s="39"/>
      <c r="B51" s="40"/>
      <c r="C51" s="40"/>
      <c r="D51" s="40"/>
      <c r="E51" s="64"/>
      <c r="F51" s="41"/>
      <c r="G51" s="65"/>
      <c r="H51" s="66"/>
    </row>
    <row r="52" spans="1:8" x14ac:dyDescent="0.25">
      <c r="A52" s="19" t="s">
        <v>46</v>
      </c>
      <c r="D52" s="20"/>
      <c r="E52" s="20"/>
      <c r="F52" s="20"/>
      <c r="G52" s="20"/>
    </row>
    <row r="53" spans="1:8" x14ac:dyDescent="0.25">
      <c r="A53" s="19" t="s">
        <v>47</v>
      </c>
      <c r="D53" s="20"/>
      <c r="E53" s="20"/>
      <c r="F53" s="20"/>
      <c r="G53" s="20"/>
    </row>
    <row r="54" spans="1:8" ht="23.25" customHeight="1" x14ac:dyDescent="0.25">
      <c r="A54" s="116" t="s">
        <v>58</v>
      </c>
      <c r="B54" s="117"/>
      <c r="C54" s="117"/>
      <c r="D54" s="117"/>
      <c r="E54" s="118"/>
      <c r="F54" s="35" t="s">
        <v>56</v>
      </c>
      <c r="G54" s="34" t="s">
        <v>57</v>
      </c>
    </row>
    <row r="55" spans="1:8" x14ac:dyDescent="0.25">
      <c r="A55" s="119"/>
      <c r="B55" s="120"/>
      <c r="C55" s="120"/>
      <c r="D55" s="120"/>
      <c r="E55" s="121"/>
      <c r="F55" s="31" t="s">
        <v>53</v>
      </c>
      <c r="G55" s="31">
        <v>0</v>
      </c>
    </row>
    <row r="56" spans="1:8" ht="22.5" customHeight="1" x14ac:dyDescent="0.25">
      <c r="A56" s="39"/>
      <c r="B56" s="40"/>
      <c r="C56" s="40"/>
      <c r="D56" s="40"/>
      <c r="E56" s="40"/>
      <c r="F56" s="41"/>
      <c r="G56" s="41"/>
    </row>
    <row r="57" spans="1:8" x14ac:dyDescent="0.25">
      <c r="A57" s="19" t="s">
        <v>76</v>
      </c>
      <c r="F57" s="43"/>
    </row>
    <row r="58" spans="1:8" x14ac:dyDescent="0.25">
      <c r="A58" s="109" t="s">
        <v>133</v>
      </c>
      <c r="B58" s="110"/>
      <c r="C58" s="110"/>
      <c r="D58" s="110"/>
      <c r="E58" s="110"/>
      <c r="F58" s="110"/>
    </row>
    <row r="59" spans="1:8" x14ac:dyDescent="0.25">
      <c r="A59" s="124" t="s">
        <v>145</v>
      </c>
      <c r="B59" s="125"/>
      <c r="C59" s="125"/>
      <c r="D59" s="125"/>
      <c r="E59" s="125"/>
      <c r="F59" s="125"/>
      <c r="G59" s="125"/>
      <c r="H59" s="126"/>
    </row>
    <row r="60" spans="1:8" x14ac:dyDescent="0.25">
      <c r="A60" s="125"/>
      <c r="B60" s="125"/>
      <c r="C60" s="125"/>
      <c r="D60" s="125"/>
      <c r="E60" s="125"/>
      <c r="F60" s="125"/>
      <c r="G60" s="125"/>
      <c r="H60" s="126"/>
    </row>
    <row r="61" spans="1:8" ht="36" customHeight="1" x14ac:dyDescent="0.25">
      <c r="A61" s="126"/>
      <c r="B61" s="126"/>
      <c r="C61" s="126"/>
      <c r="D61" s="126"/>
      <c r="E61" s="126"/>
      <c r="F61" s="126"/>
      <c r="G61" s="126"/>
      <c r="H61" s="126"/>
    </row>
    <row r="62" spans="1:8" ht="19.149999999999999" customHeight="1" x14ac:dyDescent="0.25">
      <c r="A62" s="126"/>
      <c r="B62" s="126"/>
      <c r="C62" s="126"/>
      <c r="D62" s="126"/>
      <c r="E62" s="126"/>
      <c r="F62" s="126"/>
      <c r="G62" s="126"/>
      <c r="H62" s="126"/>
    </row>
    <row r="63" spans="1:8" ht="14.25" customHeight="1" x14ac:dyDescent="0.25">
      <c r="A63" s="58"/>
      <c r="B63" s="58"/>
      <c r="C63" s="58"/>
      <c r="D63" s="58"/>
      <c r="E63" s="58"/>
      <c r="F63" s="58"/>
      <c r="G63" s="58"/>
      <c r="H63" s="58"/>
    </row>
    <row r="64" spans="1:8" ht="14.25" customHeight="1" x14ac:dyDescent="0.25">
      <c r="A64" s="58"/>
      <c r="B64" s="58"/>
      <c r="C64" s="58"/>
      <c r="D64" s="58"/>
      <c r="E64" s="58"/>
      <c r="F64" s="58"/>
      <c r="G64" s="58"/>
      <c r="H64" s="58"/>
    </row>
    <row r="65" spans="1:8" ht="13.5" customHeight="1" x14ac:dyDescent="0.25">
      <c r="A65" s="58"/>
      <c r="B65" s="58"/>
      <c r="C65" s="58"/>
      <c r="D65" s="58"/>
      <c r="E65" s="58"/>
      <c r="F65" s="58"/>
      <c r="G65" s="58"/>
      <c r="H65" s="58"/>
    </row>
    <row r="66" spans="1:8" x14ac:dyDescent="0.25">
      <c r="A66" s="44"/>
      <c r="B66" s="45"/>
      <c r="C66" s="45"/>
      <c r="D66" s="45"/>
      <c r="E66" s="45"/>
      <c r="F66" s="45"/>
    </row>
    <row r="67" spans="1:8" x14ac:dyDescent="0.25">
      <c r="A67" s="19" t="s">
        <v>70</v>
      </c>
      <c r="B67" s="61"/>
      <c r="C67" s="62"/>
      <c r="D67" s="4"/>
      <c r="E67" s="4"/>
      <c r="F67" s="19"/>
    </row>
    <row r="68" spans="1:8" x14ac:dyDescent="0.25">
      <c r="A68" s="19" t="s">
        <v>71</v>
      </c>
      <c r="B68" s="61"/>
      <c r="C68" s="62"/>
      <c r="D68" s="4"/>
      <c r="E68" s="19" t="s">
        <v>134</v>
      </c>
      <c r="F68" s="4"/>
    </row>
    <row r="69" spans="1:8" x14ac:dyDescent="0.25">
      <c r="A69" s="19" t="s">
        <v>102</v>
      </c>
      <c r="B69" s="61"/>
      <c r="C69" s="62"/>
      <c r="D69" s="4"/>
      <c r="E69" s="4"/>
      <c r="F69" s="4"/>
    </row>
    <row r="70" spans="1:8" ht="28.5" customHeight="1" x14ac:dyDescent="0.25">
      <c r="A70" s="20"/>
      <c r="B70" s="42"/>
    </row>
    <row r="71" spans="1:8" x14ac:dyDescent="0.25">
      <c r="A71" s="17" t="s">
        <v>135</v>
      </c>
    </row>
    <row r="72" spans="1:8" x14ac:dyDescent="0.25">
      <c r="A72" s="17" t="s">
        <v>72</v>
      </c>
    </row>
    <row r="73" spans="1:8" x14ac:dyDescent="0.25">
      <c r="A73" s="17" t="s">
        <v>136</v>
      </c>
    </row>
    <row r="74" spans="1:8" x14ac:dyDescent="0.25">
      <c r="A74" s="17" t="s">
        <v>73</v>
      </c>
    </row>
    <row r="75" spans="1:8" x14ac:dyDescent="0.25">
      <c r="A75" s="17"/>
    </row>
  </sheetData>
  <mergeCells count="36">
    <mergeCell ref="A4:B4"/>
    <mergeCell ref="A24:B24"/>
    <mergeCell ref="A28:B28"/>
    <mergeCell ref="A30:B30"/>
    <mergeCell ref="A38:B38"/>
    <mergeCell ref="A7:H7"/>
    <mergeCell ref="A29:B29"/>
    <mergeCell ref="A31:B31"/>
    <mergeCell ref="A32:B32"/>
    <mergeCell ref="A33:B33"/>
    <mergeCell ref="A59:H62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17:B17"/>
    <mergeCell ref="A18:B18"/>
    <mergeCell ref="A20:B20"/>
    <mergeCell ref="A35:B35"/>
    <mergeCell ref="A36:B36"/>
    <mergeCell ref="A37:B37"/>
    <mergeCell ref="A58:F58"/>
    <mergeCell ref="A34:B34"/>
    <mergeCell ref="A48:D48"/>
    <mergeCell ref="A54:E54"/>
    <mergeCell ref="A55:E55"/>
    <mergeCell ref="A44:D44"/>
    <mergeCell ref="A45:D45"/>
    <mergeCell ref="A46:D46"/>
    <mergeCell ref="A47:D47"/>
    <mergeCell ref="A39:B39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2020-03-19T22:35:56Z</cp:lastPrinted>
  <dcterms:created xsi:type="dcterms:W3CDTF">2013-02-18T04:38:06Z</dcterms:created>
  <dcterms:modified xsi:type="dcterms:W3CDTF">2020-03-19T22:36:48Z</dcterms:modified>
</cp:coreProperties>
</file>