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E16" i="8"/>
  <c r="H34" i="8"/>
  <c r="H33" i="8"/>
  <c r="H32" i="8"/>
  <c r="H31" i="8"/>
  <c r="E29" i="8"/>
  <c r="F29" i="8"/>
  <c r="H29" i="8"/>
  <c r="D22" i="8"/>
  <c r="D19" i="8"/>
  <c r="D16" i="8"/>
  <c r="D13" i="8"/>
  <c r="D9" i="8"/>
  <c r="G8" i="8"/>
  <c r="G25" i="8"/>
  <c r="G35" i="8"/>
  <c r="F8" i="8"/>
  <c r="F35" i="8"/>
  <c r="E8" i="8"/>
  <c r="E35" i="8"/>
  <c r="H36" i="8"/>
  <c r="F27" i="8"/>
  <c r="F26" i="8"/>
  <c r="E27" i="8"/>
  <c r="E26" i="8"/>
  <c r="H26" i="8"/>
  <c r="H38" i="8"/>
  <c r="H8" i="8"/>
  <c r="H27" i="8"/>
  <c r="H39" i="8"/>
  <c r="H37" i="8"/>
  <c r="G10" i="8"/>
  <c r="G9" i="8"/>
  <c r="F10" i="8"/>
  <c r="F9" i="8"/>
  <c r="E10" i="8"/>
  <c r="E9" i="8"/>
  <c r="F23" i="8"/>
  <c r="F22" i="8"/>
  <c r="E23" i="8"/>
  <c r="E22" i="8"/>
  <c r="F20" i="8"/>
  <c r="F19" i="8"/>
  <c r="E20" i="8"/>
  <c r="E19" i="8"/>
  <c r="F17" i="8"/>
  <c r="F16" i="8"/>
  <c r="E17" i="8"/>
  <c r="F14" i="8"/>
  <c r="F13" i="8"/>
  <c r="E14" i="8"/>
  <c r="E13" i="8"/>
  <c r="H25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50" i="8"/>
</calcChain>
</file>

<file path=xl/sharedStrings.xml><?xml version="1.0" encoding="utf-8"?>
<sst xmlns="http://schemas.openxmlformats.org/spreadsheetml/2006/main" count="168" uniqueCount="147">
  <si>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</si>
  <si>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</si>
  <si>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</si>
  <si>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</si>
  <si>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</si>
  <si>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</si>
  <si>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</si>
  <si>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</si>
  <si>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</si>
  <si>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</si>
  <si>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</si>
  <si>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</si>
  <si>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</si>
  <si>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</si>
  <si>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</si>
  <si>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</si>
  <si>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</si>
  <si>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</si>
  <si>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</si>
  <si>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</si>
  <si>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</si>
  <si>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</si>
  <si>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</si>
  <si>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</si>
  <si>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</si>
  <si>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</si>
  <si>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</si>
  <si>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</si>
  <si>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</si>
  <si>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</si>
  <si>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</si>
  <si>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</si>
  <si>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</si>
  <si>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</si>
  <si>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</si>
  <si>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</si>
  <si>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</si>
  <si>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</si>
  <si>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</si>
  <si>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</si>
  <si>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</si>
  <si>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</si>
  <si>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</si>
  <si>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</si>
  <si>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</si>
  <si>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</si>
  <si>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</si>
  <si>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</si>
  <si>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</si>
  <si>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</si>
  <si>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</si>
  <si>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</si>
  <si>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</si>
  <si>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</si>
  <si>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</si>
  <si>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</si>
  <si>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</si>
  <si>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</si>
  <si>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</si>
  <si>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</si>
  <si>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</si>
  <si>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</si>
  <si>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</si>
  <si>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</si>
  <si>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</si>
  <si>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</si>
  <si>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</si>
  <si>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</si>
  <si>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</si>
  <si>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</si>
  <si>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</si>
  <si>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</si>
  <si>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</si>
  <si>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</si>
  <si>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</si>
  <si>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</si>
  <si>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</si>
  <si>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</si>
  <si>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</si>
  <si>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</si>
  <si>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</si>
  <si>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</si>
  <si>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</si>
  <si>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</si>
  <si>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</si>
  <si>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</si>
  <si>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</si>
  <si>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</si>
  <si>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</si>
  <si>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</si>
  <si>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</si>
  <si>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</si>
  <si>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</si>
  <si>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</si>
  <si>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</si>
  <si>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</si>
  <si>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</si>
  <si>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</si>
  <si>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</si>
  <si>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</si>
  <si>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</si>
  <si>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</si>
  <si>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</si>
  <si>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</si>
  <si>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</si>
  <si>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</si>
  <si>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</si>
  <si>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</si>
  <si>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</si>
  <si>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</si>
  <si>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</si>
  <si>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</si>
  <si>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</si>
  <si>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</si>
  <si>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 xml:space="preserve"> ООО "Управляющая компания Ленинского района -1"</t>
  </si>
  <si>
    <t>№ 22 по ул. Тунгусской</t>
  </si>
  <si>
    <t>01 июля 2008 г</t>
  </si>
  <si>
    <t>Тунгусская,22</t>
  </si>
  <si>
    <t>Ленинского района -1"</t>
  </si>
  <si>
    <t>ул.Тунгусская,8</t>
  </si>
  <si>
    <t>количество проживающих</t>
  </si>
  <si>
    <t>31  чел.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</si>
  <si>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</si>
  <si>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</si>
  <si>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</si>
  <si>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</si>
  <si>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</si>
  <si>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</si>
  <si>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всего: 192,6 кв.м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</si>
  <si>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</si>
  <si>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</si>
  <si>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</si>
  <si>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</si>
  <si>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</si>
  <si>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</si>
  <si>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</si>
  <si>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 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</si>
  <si>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</si>
  <si>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</si>
  <si>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</si>
  <si>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</si>
  <si>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744,9 кв.м</t>
  </si>
  <si>
    <t>3. Перечень работ, выполненных по статье " текущий ремонт"  в 2018 году.</t>
  </si>
  <si>
    <t>изготовление и установка слухового окна на кровле</t>
  </si>
  <si>
    <t>План по статье "текущий ремонт" на 2019 год.</t>
  </si>
  <si>
    <t xml:space="preserve"> Предложение Управляющей компании: частичный ремонт кровли. Собственникам необходимо предоставить протокол общего собрания с решением об использовании накопленных средств для формирования плана текущего ремонта на 2019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</si>
  <si>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47/02 от 26.02.2019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</si>
</sst>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0" fillId="0" borderId="1" xfId="0" applyFont="1" applyBorder="1"/>
    <xf numFmtId="0" fontId="3" fillId="0" borderId="0" xfId="0" applyFont="1" applyBorder="1" applyAlignment="1"/>
    <xf numFmtId="164" fontId="6" fillId="0" borderId="1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0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/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/>
    <xf numFmtId="0" fontId="9" fillId="0" borderId="6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3" t="s">
        <v>115</v>
      </c>
    </row>
    <row r="4" spans="1:4" ht="14.25" customHeight="1" x14ac:dyDescent="0.25">
      <c r="A4" s="21" t="s">
        <v>146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106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1" t="s">
        <v>0</v>
      </c>
      <c r="B8" s="12" t="s">
        <v>10</v>
      </c>
      <c r="C8" s="26" t="s">
        <v>114</v>
      </c>
      <c r="D8" s="13"/>
    </row>
    <row r="9" spans="1:4" s="3" customFormat="1" ht="12" customHeight="1" x14ac:dyDescent="0.25">
      <c r="A9" s="11" t="s">
        <v>1</v>
      </c>
      <c r="B9" s="12" t="s">
        <v>12</v>
      </c>
      <c r="C9" s="114" t="s">
        <v>13</v>
      </c>
      <c r="D9" s="115"/>
    </row>
    <row r="10" spans="1:4" s="3" customFormat="1" ht="24" customHeight="1" x14ac:dyDescent="0.25">
      <c r="A10" s="11" t="s">
        <v>2</v>
      </c>
      <c r="B10" s="14" t="s">
        <v>14</v>
      </c>
      <c r="C10" s="116" t="s">
        <v>107</v>
      </c>
      <c r="D10" s="117"/>
    </row>
    <row r="11" spans="1:4" s="3" customFormat="1" ht="15" customHeight="1" x14ac:dyDescent="0.25">
      <c r="A11" s="11" t="s">
        <v>3</v>
      </c>
      <c r="B11" s="12" t="s">
        <v>15</v>
      </c>
      <c r="C11" s="114" t="s">
        <v>16</v>
      </c>
      <c r="D11" s="115"/>
    </row>
    <row r="12" spans="1:4" s="3" customFormat="1" ht="15" customHeight="1" x14ac:dyDescent="0.25">
      <c r="A12" s="65" t="s">
        <v>4</v>
      </c>
      <c r="B12" s="66" t="s">
        <v>91</v>
      </c>
      <c r="C12" s="57" t="s">
        <v>92</v>
      </c>
      <c r="D12" s="58" t="s">
        <v>93</v>
      </c>
    </row>
    <row r="13" spans="1:4" s="3" customFormat="1" ht="15" customHeight="1" x14ac:dyDescent="0.25">
      <c r="A13" s="67"/>
      <c r="B13" s="68"/>
      <c r="C13" s="57" t="s">
        <v>94</v>
      </c>
      <c r="D13" s="58" t="s">
        <v>95</v>
      </c>
    </row>
    <row r="14" spans="1:4" s="3" customFormat="1" ht="15" customHeight="1" x14ac:dyDescent="0.25">
      <c r="A14" s="67"/>
      <c r="B14" s="68"/>
      <c r="C14" s="57" t="s">
        <v>96</v>
      </c>
      <c r="D14" s="58" t="s">
        <v>97</v>
      </c>
    </row>
    <row r="15" spans="1:4" s="3" customFormat="1" ht="15" customHeight="1" x14ac:dyDescent="0.25">
      <c r="A15" s="67"/>
      <c r="B15" s="68"/>
      <c r="C15" s="57" t="s">
        <v>98</v>
      </c>
      <c r="D15" s="58" t="s">
        <v>99</v>
      </c>
    </row>
    <row r="16" spans="1:4" s="3" customFormat="1" ht="15" customHeight="1" x14ac:dyDescent="0.25">
      <c r="A16" s="67"/>
      <c r="B16" s="68"/>
      <c r="C16" s="57" t="s">
        <v>100</v>
      </c>
      <c r="D16" s="58" t="s">
        <v>101</v>
      </c>
    </row>
    <row r="17" spans="1:5" s="3" customFormat="1" ht="15" customHeight="1" x14ac:dyDescent="0.25">
      <c r="A17" s="67"/>
      <c r="B17" s="68"/>
      <c r="C17" s="57" t="s">
        <v>102</v>
      </c>
      <c r="D17" s="58" t="s">
        <v>103</v>
      </c>
    </row>
    <row r="18" spans="1:5" s="3" customFormat="1" ht="15" customHeight="1" x14ac:dyDescent="0.25">
      <c r="A18" s="69"/>
      <c r="B18" s="70"/>
      <c r="C18" s="57" t="s">
        <v>104</v>
      </c>
      <c r="D18" s="58" t="s">
        <v>105</v>
      </c>
    </row>
    <row r="19" spans="1:5" s="3" customFormat="1" ht="14.25" customHeight="1" x14ac:dyDescent="0.25">
      <c r="A19" s="11" t="s">
        <v>5</v>
      </c>
      <c r="B19" s="12" t="s">
        <v>17</v>
      </c>
      <c r="C19" s="118" t="s">
        <v>87</v>
      </c>
      <c r="D19" s="119"/>
    </row>
    <row r="20" spans="1:5" s="3" customFormat="1" x14ac:dyDescent="0.25">
      <c r="A20" s="11" t="s">
        <v>6</v>
      </c>
      <c r="B20" s="12" t="s">
        <v>18</v>
      </c>
      <c r="C20" s="120" t="s">
        <v>54</v>
      </c>
      <c r="D20" s="121"/>
    </row>
    <row r="21" spans="1:5" s="3" customFormat="1" ht="16.5" customHeight="1" x14ac:dyDescent="0.25">
      <c r="A21" s="11" t="s">
        <v>7</v>
      </c>
      <c r="B21" s="12" t="s">
        <v>19</v>
      </c>
      <c r="C21" s="116" t="s">
        <v>20</v>
      </c>
      <c r="D21" s="117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21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22" t="s">
        <v>27</v>
      </c>
      <c r="B26" s="123"/>
      <c r="C26" s="123"/>
      <c r="D26" s="124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7">
        <v>1</v>
      </c>
      <c r="B28" s="6" t="s">
        <v>109</v>
      </c>
      <c r="C28" s="6" t="s">
        <v>25</v>
      </c>
      <c r="D28" s="6" t="s">
        <v>26</v>
      </c>
    </row>
    <row r="29" spans="1:5" x14ac:dyDescent="0.25">
      <c r="A29" s="19" t="s">
        <v>28</v>
      </c>
      <c r="B29" s="18"/>
      <c r="C29" s="18"/>
      <c r="D29" s="18"/>
    </row>
    <row r="30" spans="1:5" ht="12.75" customHeight="1" x14ac:dyDescent="0.25">
      <c r="A30" s="7">
        <v>1</v>
      </c>
      <c r="B30" s="6" t="s">
        <v>108</v>
      </c>
      <c r="C30" s="6" t="s">
        <v>110</v>
      </c>
      <c r="D30" s="10" t="s">
        <v>111</v>
      </c>
      <c r="E30" t="s">
        <v>85</v>
      </c>
    </row>
    <row r="31" spans="1:5" x14ac:dyDescent="0.25">
      <c r="A31" s="19" t="s">
        <v>44</v>
      </c>
      <c r="B31" s="18"/>
      <c r="C31" s="18"/>
      <c r="D31" s="18"/>
    </row>
    <row r="32" spans="1:5" ht="13.5" customHeight="1" x14ac:dyDescent="0.25">
      <c r="A32" s="19" t="s">
        <v>45</v>
      </c>
      <c r="B32" s="18"/>
      <c r="C32" s="18"/>
      <c r="D32" s="18"/>
    </row>
    <row r="33" spans="1:4" ht="12" customHeight="1" x14ac:dyDescent="0.25">
      <c r="A33" s="7">
        <v>1</v>
      </c>
      <c r="B33" s="6" t="s">
        <v>29</v>
      </c>
      <c r="C33" s="6" t="s">
        <v>119</v>
      </c>
      <c r="D33" s="10" t="s">
        <v>30</v>
      </c>
    </row>
    <row r="34" spans="1:4" x14ac:dyDescent="0.25">
      <c r="A34" s="19" t="s">
        <v>31</v>
      </c>
      <c r="B34" s="18"/>
      <c r="C34" s="18"/>
      <c r="D34" s="18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19" t="s">
        <v>34</v>
      </c>
      <c r="B36" s="18"/>
      <c r="C36" s="18"/>
      <c r="D36" s="18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4" t="s">
        <v>50</v>
      </c>
      <c r="B38" s="18"/>
      <c r="C38" s="18"/>
      <c r="D38" s="18"/>
    </row>
    <row r="39" spans="1:4" x14ac:dyDescent="0.25">
      <c r="A39" s="7">
        <v>1</v>
      </c>
      <c r="B39" s="6" t="s">
        <v>36</v>
      </c>
      <c r="C39" s="109">
        <v>1938</v>
      </c>
      <c r="D39" s="110"/>
    </row>
    <row r="40" spans="1:4" x14ac:dyDescent="0.25">
      <c r="A40" s="7">
        <v>2</v>
      </c>
      <c r="B40" s="6" t="s">
        <v>38</v>
      </c>
      <c r="C40" s="109" t="s">
        <v>112</v>
      </c>
      <c r="D40" s="110"/>
    </row>
    <row r="41" spans="1:4" ht="15" customHeight="1" x14ac:dyDescent="0.25">
      <c r="A41" s="7">
        <v>3</v>
      </c>
      <c r="B41" s="6" t="s">
        <v>39</v>
      </c>
      <c r="C41" s="109" t="s">
        <v>113</v>
      </c>
      <c r="D41" s="113"/>
    </row>
    <row r="42" spans="1:4" x14ac:dyDescent="0.25">
      <c r="A42" s="7">
        <v>4</v>
      </c>
      <c r="B42" s="6" t="s">
        <v>37</v>
      </c>
      <c r="C42" s="109" t="s">
        <v>55</v>
      </c>
      <c r="D42" s="113"/>
    </row>
    <row r="43" spans="1:4" x14ac:dyDescent="0.25">
      <c r="A43" s="7">
        <v>5</v>
      </c>
      <c r="B43" s="6" t="s">
        <v>40</v>
      </c>
      <c r="C43" s="109" t="s">
        <v>55</v>
      </c>
      <c r="D43" s="113"/>
    </row>
    <row r="44" spans="1:4" x14ac:dyDescent="0.25">
      <c r="A44" s="7">
        <v>6</v>
      </c>
      <c r="B44" s="6" t="s">
        <v>41</v>
      </c>
      <c r="C44" s="109" t="s">
        <v>141</v>
      </c>
      <c r="D44" s="110"/>
    </row>
    <row r="45" spans="1:4" ht="15" customHeight="1" x14ac:dyDescent="0.25">
      <c r="A45" s="7">
        <v>7</v>
      </c>
      <c r="B45" s="6" t="s">
        <v>42</v>
      </c>
      <c r="C45" s="109" t="s">
        <v>55</v>
      </c>
      <c r="D45" s="110"/>
    </row>
    <row r="46" spans="1:4" x14ac:dyDescent="0.25">
      <c r="A46" s="7">
        <v>8</v>
      </c>
      <c r="B46" s="6" t="s">
        <v>43</v>
      </c>
      <c r="C46" s="109" t="s">
        <v>128</v>
      </c>
      <c r="D46" s="110"/>
    </row>
    <row r="47" spans="1:4" x14ac:dyDescent="0.25">
      <c r="A47" s="7">
        <v>9</v>
      </c>
      <c r="B47" s="6" t="s">
        <v>120</v>
      </c>
      <c r="C47" s="109" t="s">
        <v>121</v>
      </c>
      <c r="D47" s="110"/>
    </row>
    <row r="48" spans="1:4" x14ac:dyDescent="0.25">
      <c r="A48" s="73"/>
      <c r="B48" s="6" t="s">
        <v>86</v>
      </c>
      <c r="C48" s="111" t="s">
        <v>116</v>
      </c>
      <c r="D48" s="112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7">
    <mergeCell ref="C43:D43"/>
    <mergeCell ref="C9:D9"/>
    <mergeCell ref="C10:D10"/>
    <mergeCell ref="C11:D11"/>
    <mergeCell ref="C19:D19"/>
    <mergeCell ref="C20:D20"/>
    <mergeCell ref="C21:D21"/>
    <mergeCell ref="A26:D26"/>
    <mergeCell ref="C39:D39"/>
    <mergeCell ref="C40:D40"/>
    <mergeCell ref="C41:D41"/>
    <mergeCell ref="C42:D42"/>
    <mergeCell ref="C47:D47"/>
    <mergeCell ref="C48:D48"/>
    <mergeCell ref="C44:D44"/>
    <mergeCell ref="C45:D45"/>
    <mergeCell ref="C46:D46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19" workbookViewId="0">
      <selection activeCell="M67" sqref="M67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8.7109375" customWidth="1"/>
    <col min="8" max="8" width="9.5703125" customWidth="1"/>
  </cols>
  <sheetData>
    <row r="1" spans="1:8" x14ac:dyDescent="0.25">
      <c r="A1" s="4" t="s">
        <v>123</v>
      </c>
      <c r="B1"/>
      <c r="C1" s="40"/>
      <c r="D1" s="40"/>
    </row>
    <row r="2" spans="1:8" ht="13.5" customHeight="1" x14ac:dyDescent="0.25">
      <c r="A2" s="4" t="s">
        <v>137</v>
      </c>
      <c r="B2"/>
      <c r="C2" s="40"/>
      <c r="D2" s="40"/>
    </row>
    <row r="3" spans="1:8" ht="56.25" customHeight="1" x14ac:dyDescent="0.25">
      <c r="A3" s="147" t="s">
        <v>61</v>
      </c>
      <c r="B3" s="148"/>
      <c r="C3" s="41" t="s">
        <v>62</v>
      </c>
      <c r="D3" s="31" t="s">
        <v>63</v>
      </c>
      <c r="E3" s="31" t="s">
        <v>64</v>
      </c>
      <c r="F3" s="31" t="s">
        <v>65</v>
      </c>
      <c r="G3" s="42" t="s">
        <v>66</v>
      </c>
      <c r="H3" s="31" t="s">
        <v>67</v>
      </c>
    </row>
    <row r="4" spans="1:8" ht="24" customHeight="1" x14ac:dyDescent="0.25">
      <c r="A4" s="125" t="s">
        <v>138</v>
      </c>
      <c r="B4" s="126"/>
      <c r="C4" s="41"/>
      <c r="D4" s="31">
        <v>-6.45</v>
      </c>
      <c r="E4" s="31"/>
      <c r="F4" s="31"/>
      <c r="G4" s="42"/>
      <c r="H4" s="31"/>
    </row>
    <row r="5" spans="1:8" ht="21" customHeight="1" x14ac:dyDescent="0.25">
      <c r="A5" s="77" t="s">
        <v>124</v>
      </c>
      <c r="B5" s="78"/>
      <c r="C5" s="41"/>
      <c r="D5" s="31">
        <v>177.82</v>
      </c>
      <c r="E5" s="31"/>
      <c r="F5" s="31"/>
      <c r="G5" s="42"/>
      <c r="H5" s="31"/>
    </row>
    <row r="6" spans="1:8" ht="18.75" customHeight="1" x14ac:dyDescent="0.25">
      <c r="A6" s="77" t="s">
        <v>125</v>
      </c>
      <c r="B6" s="78"/>
      <c r="C6" s="41"/>
      <c r="D6" s="31">
        <v>-184.27</v>
      </c>
      <c r="E6" s="31"/>
      <c r="F6" s="31"/>
      <c r="G6" s="42"/>
      <c r="H6" s="31"/>
    </row>
    <row r="7" spans="1:8" ht="21.75" customHeight="1" x14ac:dyDescent="0.25">
      <c r="A7" s="127" t="s">
        <v>139</v>
      </c>
      <c r="B7" s="128"/>
      <c r="C7" s="128"/>
      <c r="D7" s="128"/>
      <c r="E7" s="128"/>
      <c r="F7" s="128"/>
      <c r="G7" s="128"/>
      <c r="H7" s="129"/>
    </row>
    <row r="8" spans="1:8" ht="17.25" customHeight="1" x14ac:dyDescent="0.25">
      <c r="A8" s="147" t="s">
        <v>68</v>
      </c>
      <c r="B8" s="112"/>
      <c r="C8" s="35">
        <v>15.83</v>
      </c>
      <c r="D8" s="32">
        <v>-171.75</v>
      </c>
      <c r="E8" s="83">
        <f>E12+E15+E18+E21</f>
        <v>137.71</v>
      </c>
      <c r="F8" s="83">
        <f>F12+F15+F18+F21</f>
        <v>124.54</v>
      </c>
      <c r="G8" s="83">
        <f>G12+G15+G18+G21</f>
        <v>124.54</v>
      </c>
      <c r="H8" s="82">
        <f>F8-E8+D8</f>
        <v>-184.92000000000002</v>
      </c>
    </row>
    <row r="9" spans="1:8" x14ac:dyDescent="0.25">
      <c r="A9" s="43" t="s">
        <v>69</v>
      </c>
      <c r="B9" s="44"/>
      <c r="C9" s="7">
        <v>14.25</v>
      </c>
      <c r="D9" s="7">
        <f>D8-D10</f>
        <v>-154.57</v>
      </c>
      <c r="E9" s="82">
        <f>E8-E10</f>
        <v>123.93900000000001</v>
      </c>
      <c r="F9" s="82">
        <f>F8-F10</f>
        <v>112.08600000000001</v>
      </c>
      <c r="G9" s="82">
        <f>G8-G10</f>
        <v>112.08600000000001</v>
      </c>
      <c r="H9" s="82">
        <f t="shared" ref="H9:H10" si="0">F9-E9+D9</f>
        <v>-166.423</v>
      </c>
    </row>
    <row r="10" spans="1:8" x14ac:dyDescent="0.25">
      <c r="A10" s="149" t="s">
        <v>70</v>
      </c>
      <c r="B10" s="128"/>
      <c r="C10" s="7">
        <v>1.58</v>
      </c>
      <c r="D10" s="7">
        <v>-17.18</v>
      </c>
      <c r="E10" s="82">
        <f>E8*10%</f>
        <v>13.771000000000001</v>
      </c>
      <c r="F10" s="82">
        <f>F8*10%</f>
        <v>12.454000000000001</v>
      </c>
      <c r="G10" s="82">
        <f>G8*10%</f>
        <v>12.454000000000001</v>
      </c>
      <c r="H10" s="82">
        <f t="shared" si="0"/>
        <v>-18.497</v>
      </c>
    </row>
    <row r="11" spans="1:8" ht="12.75" customHeight="1" x14ac:dyDescent="0.25">
      <c r="A11" s="127" t="s">
        <v>89</v>
      </c>
      <c r="B11" s="133"/>
      <c r="C11" s="133"/>
      <c r="D11" s="133"/>
      <c r="E11" s="133"/>
      <c r="F11" s="133"/>
      <c r="G11" s="133"/>
      <c r="H11" s="112"/>
    </row>
    <row r="12" spans="1:8" x14ac:dyDescent="0.25">
      <c r="A12" s="150" t="s">
        <v>52</v>
      </c>
      <c r="B12" s="151"/>
      <c r="C12" s="35">
        <v>5.65</v>
      </c>
      <c r="D12" s="32">
        <v>-64.260000000000005</v>
      </c>
      <c r="E12" s="32">
        <v>49.24</v>
      </c>
      <c r="F12" s="32">
        <v>45.15</v>
      </c>
      <c r="G12" s="32">
        <v>45.15</v>
      </c>
      <c r="H12" s="82">
        <f t="shared" ref="H12:H23" si="1">F12-E12+D12</f>
        <v>-68.350000000000009</v>
      </c>
    </row>
    <row r="13" spans="1:8" x14ac:dyDescent="0.25">
      <c r="A13" s="43" t="s">
        <v>69</v>
      </c>
      <c r="B13" s="44"/>
      <c r="C13" s="7">
        <v>5.08</v>
      </c>
      <c r="D13" s="7">
        <f>D12-D14</f>
        <v>-57.830000000000005</v>
      </c>
      <c r="E13" s="82">
        <f>E12-E14</f>
        <v>44.316000000000003</v>
      </c>
      <c r="F13" s="82">
        <f>F12-F14</f>
        <v>40.634999999999998</v>
      </c>
      <c r="G13" s="82">
        <f>G12-G14</f>
        <v>40.634999999999998</v>
      </c>
      <c r="H13" s="82">
        <f t="shared" si="1"/>
        <v>-61.51100000000001</v>
      </c>
    </row>
    <row r="14" spans="1:8" x14ac:dyDescent="0.25">
      <c r="A14" s="149" t="s">
        <v>70</v>
      </c>
      <c r="B14" s="128"/>
      <c r="C14" s="7">
        <v>0.56999999999999995</v>
      </c>
      <c r="D14" s="7">
        <v>-6.43</v>
      </c>
      <c r="E14" s="82">
        <f>E12*10%</f>
        <v>4.9240000000000004</v>
      </c>
      <c r="F14" s="82">
        <f>F12*10%</f>
        <v>4.5149999999999997</v>
      </c>
      <c r="G14" s="82">
        <f>G12*10%</f>
        <v>4.5149999999999997</v>
      </c>
      <c r="H14" s="82">
        <f t="shared" si="1"/>
        <v>-6.8390000000000004</v>
      </c>
    </row>
    <row r="15" spans="1:8" ht="23.25" customHeight="1" x14ac:dyDescent="0.25">
      <c r="A15" s="150" t="s">
        <v>46</v>
      </c>
      <c r="B15" s="151"/>
      <c r="C15" s="35">
        <v>3.45</v>
      </c>
      <c r="D15" s="32">
        <v>-39.58</v>
      </c>
      <c r="E15" s="32">
        <v>30.07</v>
      </c>
      <c r="F15" s="32">
        <v>27.69</v>
      </c>
      <c r="G15" s="32">
        <v>27.69</v>
      </c>
      <c r="H15" s="82">
        <f t="shared" si="1"/>
        <v>-41.959999999999994</v>
      </c>
    </row>
    <row r="16" spans="1:8" x14ac:dyDescent="0.25">
      <c r="A16" s="43" t="s">
        <v>69</v>
      </c>
      <c r="B16" s="44"/>
      <c r="C16" s="7">
        <v>3.1</v>
      </c>
      <c r="D16" s="7">
        <f>D15-D17</f>
        <v>-35.619999999999997</v>
      </c>
      <c r="E16" s="82">
        <f>E15-E17</f>
        <v>27.062999999999999</v>
      </c>
      <c r="F16" s="82">
        <f>F15-F17</f>
        <v>24.920999999999999</v>
      </c>
      <c r="G16" s="82">
        <f>G15-G17</f>
        <v>24.920999999999999</v>
      </c>
      <c r="H16" s="82">
        <f t="shared" si="1"/>
        <v>-37.762</v>
      </c>
    </row>
    <row r="17" spans="1:8" ht="15" customHeight="1" x14ac:dyDescent="0.25">
      <c r="A17" s="149" t="s">
        <v>70</v>
      </c>
      <c r="B17" s="128"/>
      <c r="C17" s="7">
        <v>0.35</v>
      </c>
      <c r="D17" s="7">
        <v>-3.96</v>
      </c>
      <c r="E17" s="82">
        <f>E15*10%</f>
        <v>3.0070000000000001</v>
      </c>
      <c r="F17" s="82">
        <f>F15*10%</f>
        <v>2.7690000000000001</v>
      </c>
      <c r="G17" s="82">
        <f>G15*10%</f>
        <v>2.7690000000000001</v>
      </c>
      <c r="H17" s="82">
        <f t="shared" si="1"/>
        <v>-4.1980000000000004</v>
      </c>
    </row>
    <row r="18" spans="1:8" ht="13.5" customHeight="1" x14ac:dyDescent="0.25">
      <c r="A18" s="150" t="s">
        <v>53</v>
      </c>
      <c r="B18" s="151"/>
      <c r="C18" s="41">
        <v>2.37</v>
      </c>
      <c r="D18" s="32">
        <v>-26.29</v>
      </c>
      <c r="E18" s="32">
        <v>20.66</v>
      </c>
      <c r="F18" s="32">
        <v>19.010000000000002</v>
      </c>
      <c r="G18" s="32">
        <v>19.010000000000002</v>
      </c>
      <c r="H18" s="82">
        <f t="shared" si="1"/>
        <v>-27.939999999999998</v>
      </c>
    </row>
    <row r="19" spans="1:8" ht="13.5" customHeight="1" x14ac:dyDescent="0.25">
      <c r="A19" s="43" t="s">
        <v>69</v>
      </c>
      <c r="B19" s="44"/>
      <c r="C19" s="7">
        <v>2.13</v>
      </c>
      <c r="D19" s="7">
        <f>D18-D20</f>
        <v>-23.66</v>
      </c>
      <c r="E19" s="82">
        <f>E18-E20</f>
        <v>18.594000000000001</v>
      </c>
      <c r="F19" s="82">
        <f>F18-F20</f>
        <v>17.109000000000002</v>
      </c>
      <c r="G19" s="82">
        <f>G18-G20</f>
        <v>17.109000000000002</v>
      </c>
      <c r="H19" s="82">
        <f t="shared" si="1"/>
        <v>-25.145</v>
      </c>
    </row>
    <row r="20" spans="1:8" ht="12.75" customHeight="1" x14ac:dyDescent="0.25">
      <c r="A20" s="149" t="s">
        <v>70</v>
      </c>
      <c r="B20" s="128"/>
      <c r="C20" s="7">
        <v>0.24</v>
      </c>
      <c r="D20" s="7">
        <v>-2.63</v>
      </c>
      <c r="E20" s="82">
        <f>E18*10%</f>
        <v>2.0660000000000003</v>
      </c>
      <c r="F20" s="82">
        <f>F18*10%</f>
        <v>1.9010000000000002</v>
      </c>
      <c r="G20" s="82">
        <f>G18*10%</f>
        <v>1.9010000000000002</v>
      </c>
      <c r="H20" s="82">
        <f t="shared" si="1"/>
        <v>-2.7949999999999999</v>
      </c>
    </row>
    <row r="21" spans="1:8" ht="14.25" customHeight="1" x14ac:dyDescent="0.25">
      <c r="A21" s="10" t="s">
        <v>90</v>
      </c>
      <c r="B21" s="45"/>
      <c r="C21" s="34">
        <v>4.3600000000000003</v>
      </c>
      <c r="D21" s="7">
        <v>-36.950000000000003</v>
      </c>
      <c r="E21" s="7">
        <v>37.74</v>
      </c>
      <c r="F21" s="7">
        <v>32.69</v>
      </c>
      <c r="G21" s="7">
        <v>32.69</v>
      </c>
      <c r="H21" s="82">
        <f t="shared" si="1"/>
        <v>-42.000000000000007</v>
      </c>
    </row>
    <row r="22" spans="1:8" ht="14.25" customHeight="1" x14ac:dyDescent="0.25">
      <c r="A22" s="43" t="s">
        <v>69</v>
      </c>
      <c r="B22" s="44"/>
      <c r="C22" s="7">
        <v>3.92</v>
      </c>
      <c r="D22" s="7">
        <f>D21-D23</f>
        <v>-33.25</v>
      </c>
      <c r="E22" s="82">
        <f>E21-E23</f>
        <v>33.966000000000001</v>
      </c>
      <c r="F22" s="82">
        <f>F21-F23</f>
        <v>29.420999999999999</v>
      </c>
      <c r="G22" s="82">
        <f>G21-G23</f>
        <v>29.420999999999999</v>
      </c>
      <c r="H22" s="82">
        <f t="shared" si="1"/>
        <v>-37.795000000000002</v>
      </c>
    </row>
    <row r="23" spans="1:8" x14ac:dyDescent="0.25">
      <c r="A23" s="149" t="s">
        <v>70</v>
      </c>
      <c r="B23" s="128"/>
      <c r="C23" s="7">
        <v>0.44</v>
      </c>
      <c r="D23" s="7">
        <v>-3.7</v>
      </c>
      <c r="E23" s="82">
        <f>E21*10%</f>
        <v>3.7740000000000005</v>
      </c>
      <c r="F23" s="82">
        <f>F21*10%</f>
        <v>3.2690000000000001</v>
      </c>
      <c r="G23" s="82">
        <f>G21*10%</f>
        <v>3.2690000000000001</v>
      </c>
      <c r="H23" s="82">
        <f t="shared" si="1"/>
        <v>-4.2050000000000001</v>
      </c>
    </row>
    <row r="24" spans="1:8" x14ac:dyDescent="0.25">
      <c r="A24" s="59"/>
      <c r="B24" s="60"/>
      <c r="C24" s="7"/>
      <c r="D24" s="7"/>
      <c r="E24" s="7"/>
      <c r="F24" s="7"/>
      <c r="G24" s="56"/>
      <c r="H24" s="7"/>
    </row>
    <row r="25" spans="1:8" ht="17.25" customHeight="1" x14ac:dyDescent="0.25">
      <c r="A25" s="147" t="s">
        <v>47</v>
      </c>
      <c r="B25" s="148"/>
      <c r="C25" s="34">
        <v>5.29</v>
      </c>
      <c r="D25" s="34">
        <v>174.82</v>
      </c>
      <c r="E25" s="34">
        <v>46.11</v>
      </c>
      <c r="F25" s="34">
        <v>42.43</v>
      </c>
      <c r="G25" s="97">
        <f>G26+G27</f>
        <v>13.56</v>
      </c>
      <c r="H25" s="84">
        <f t="shared" ref="H25:H34" si="2">F25-E25+D25+F25-G25</f>
        <v>200.01</v>
      </c>
    </row>
    <row r="26" spans="1:8" ht="15" customHeight="1" x14ac:dyDescent="0.25">
      <c r="A26" s="63" t="s">
        <v>71</v>
      </c>
      <c r="B26" s="64"/>
      <c r="C26" s="34">
        <v>4.76</v>
      </c>
      <c r="D26" s="34">
        <v>177.82</v>
      </c>
      <c r="E26" s="82">
        <f>E25-E27</f>
        <v>41.499000000000002</v>
      </c>
      <c r="F26" s="82">
        <f>F25-F27</f>
        <v>38.186999999999998</v>
      </c>
      <c r="G26" s="89">
        <v>9.32</v>
      </c>
      <c r="H26" s="82">
        <f t="shared" si="2"/>
        <v>203.375</v>
      </c>
    </row>
    <row r="27" spans="1:8" ht="12.75" customHeight="1" x14ac:dyDescent="0.25">
      <c r="A27" s="149" t="s">
        <v>70</v>
      </c>
      <c r="B27" s="128"/>
      <c r="C27" s="7">
        <v>0.53</v>
      </c>
      <c r="D27" s="7">
        <v>-3</v>
      </c>
      <c r="E27" s="82">
        <f>E25*10%</f>
        <v>4.6109999999999998</v>
      </c>
      <c r="F27" s="82">
        <f>F25*10%</f>
        <v>4.2430000000000003</v>
      </c>
      <c r="G27" s="7">
        <v>4.24</v>
      </c>
      <c r="H27" s="82">
        <f t="shared" si="2"/>
        <v>-3.3649999999999993</v>
      </c>
    </row>
    <row r="28" spans="1:8" ht="12.75" customHeight="1" x14ac:dyDescent="0.25">
      <c r="A28" s="94"/>
      <c r="B28" s="93"/>
      <c r="C28" s="7"/>
      <c r="D28" s="7"/>
      <c r="E28" s="82"/>
      <c r="F28" s="82"/>
      <c r="G28" s="92"/>
      <c r="H28" s="82"/>
    </row>
    <row r="29" spans="1:8" ht="12.75" customHeight="1" x14ac:dyDescent="0.25">
      <c r="A29" s="135" t="s">
        <v>130</v>
      </c>
      <c r="B29" s="136"/>
      <c r="C29" s="7"/>
      <c r="D29" s="34">
        <v>-9.52</v>
      </c>
      <c r="E29" s="84">
        <f>E31+E32+E33+E34</f>
        <v>13.02</v>
      </c>
      <c r="F29" s="84">
        <f>F31+F32+F33+F34</f>
        <v>10.02</v>
      </c>
      <c r="G29" s="96">
        <v>10.02</v>
      </c>
      <c r="H29" s="84">
        <f t="shared" si="2"/>
        <v>-12.52</v>
      </c>
    </row>
    <row r="30" spans="1:8" ht="12.75" customHeight="1" x14ac:dyDescent="0.25">
      <c r="A30" s="43" t="s">
        <v>131</v>
      </c>
      <c r="B30" s="95"/>
      <c r="C30" s="7"/>
      <c r="D30" s="7"/>
      <c r="E30" s="82"/>
      <c r="F30" s="82"/>
      <c r="G30" s="91"/>
      <c r="H30" s="84"/>
    </row>
    <row r="31" spans="1:8" ht="12.75" customHeight="1" x14ac:dyDescent="0.25">
      <c r="A31" s="137" t="s">
        <v>132</v>
      </c>
      <c r="B31" s="138"/>
      <c r="C31" s="7"/>
      <c r="D31" s="7">
        <v>-0.5</v>
      </c>
      <c r="E31" s="82">
        <v>1.02</v>
      </c>
      <c r="F31" s="82">
        <v>0.76</v>
      </c>
      <c r="G31" s="82">
        <v>0.76</v>
      </c>
      <c r="H31" s="84">
        <f t="shared" si="2"/>
        <v>-0.76</v>
      </c>
    </row>
    <row r="32" spans="1:8" ht="12.75" customHeight="1" x14ac:dyDescent="0.25">
      <c r="A32" s="137" t="s">
        <v>134</v>
      </c>
      <c r="B32" s="138"/>
      <c r="C32" s="7"/>
      <c r="D32" s="7">
        <v>-3.17</v>
      </c>
      <c r="E32" s="82">
        <v>4.8499999999999996</v>
      </c>
      <c r="F32" s="82">
        <v>3.7</v>
      </c>
      <c r="G32" s="82">
        <v>3.7</v>
      </c>
      <c r="H32" s="84">
        <f t="shared" si="2"/>
        <v>-4.3199999999999994</v>
      </c>
    </row>
    <row r="33" spans="1:8" ht="12.75" customHeight="1" x14ac:dyDescent="0.25">
      <c r="A33" s="137" t="s">
        <v>135</v>
      </c>
      <c r="B33" s="138"/>
      <c r="C33" s="7"/>
      <c r="D33" s="7">
        <v>-5.65</v>
      </c>
      <c r="E33" s="82">
        <v>6.18</v>
      </c>
      <c r="F33" s="82">
        <v>4.88</v>
      </c>
      <c r="G33" s="82">
        <v>4.88</v>
      </c>
      <c r="H33" s="84">
        <f t="shared" si="2"/>
        <v>-6.95</v>
      </c>
    </row>
    <row r="34" spans="1:8" ht="12.75" customHeight="1" x14ac:dyDescent="0.25">
      <c r="A34" s="137" t="s">
        <v>133</v>
      </c>
      <c r="B34" s="138"/>
      <c r="C34" s="7"/>
      <c r="D34" s="7">
        <v>-0.27</v>
      </c>
      <c r="E34" s="82">
        <v>0.97</v>
      </c>
      <c r="F34" s="82">
        <v>0.68</v>
      </c>
      <c r="G34" s="82">
        <v>0.68</v>
      </c>
      <c r="H34" s="84">
        <f t="shared" si="2"/>
        <v>-0.55999999999999994</v>
      </c>
    </row>
    <row r="35" spans="1:8" ht="17.25" customHeight="1" x14ac:dyDescent="0.25">
      <c r="A35" s="132" t="s">
        <v>122</v>
      </c>
      <c r="B35" s="134"/>
      <c r="C35" s="7"/>
      <c r="D35" s="7"/>
      <c r="E35" s="84">
        <f>E8+E25+E29</f>
        <v>196.84</v>
      </c>
      <c r="F35" s="84">
        <f t="shared" ref="F35:G35" si="3">F8+F25+F29</f>
        <v>176.99</v>
      </c>
      <c r="G35" s="84">
        <f t="shared" si="3"/>
        <v>148.12</v>
      </c>
      <c r="H35" s="7"/>
    </row>
    <row r="36" spans="1:8" ht="18" customHeight="1" x14ac:dyDescent="0.25">
      <c r="A36" s="130" t="s">
        <v>126</v>
      </c>
      <c r="B36" s="131"/>
      <c r="C36" s="98"/>
      <c r="D36" s="98">
        <v>-6.45</v>
      </c>
      <c r="E36" s="99"/>
      <c r="F36" s="99"/>
      <c r="G36" s="98"/>
      <c r="H36" s="100">
        <f>F35-E35+D36+F35-G35</f>
        <v>2.5700000000000216</v>
      </c>
    </row>
    <row r="37" spans="1:8" ht="24" customHeight="1" x14ac:dyDescent="0.25">
      <c r="A37" s="130" t="s">
        <v>140</v>
      </c>
      <c r="B37" s="130"/>
      <c r="C37" s="101"/>
      <c r="D37" s="101"/>
      <c r="E37" s="102"/>
      <c r="F37" s="103"/>
      <c r="G37" s="103"/>
      <c r="H37" s="102">
        <f>H38+H39</f>
        <v>2.5699999999999648</v>
      </c>
    </row>
    <row r="38" spans="1:8" ht="23.25" customHeight="1" x14ac:dyDescent="0.25">
      <c r="A38" s="104" t="s">
        <v>124</v>
      </c>
      <c r="B38" s="104"/>
      <c r="C38" s="101"/>
      <c r="D38" s="101"/>
      <c r="E38" s="102"/>
      <c r="F38" s="103"/>
      <c r="G38" s="103"/>
      <c r="H38" s="102">
        <f>H26</f>
        <v>203.375</v>
      </c>
    </row>
    <row r="39" spans="1:8" ht="24.75" customHeight="1" x14ac:dyDescent="0.25">
      <c r="A39" s="105" t="s">
        <v>125</v>
      </c>
      <c r="B39" s="106"/>
      <c r="C39" s="101"/>
      <c r="D39" s="101"/>
      <c r="E39" s="102"/>
      <c r="F39" s="103"/>
      <c r="G39" s="103"/>
      <c r="H39" s="102">
        <f>H8+H27+H29</f>
        <v>-200.80500000000004</v>
      </c>
    </row>
    <row r="40" spans="1:8" ht="12.75" customHeight="1" x14ac:dyDescent="0.25">
      <c r="A40" s="76"/>
      <c r="B40" s="79"/>
      <c r="C40" s="75"/>
      <c r="D40" s="75"/>
      <c r="E40" s="80"/>
      <c r="F40" s="80"/>
      <c r="G40" s="81"/>
      <c r="H40" s="74"/>
    </row>
    <row r="41" spans="1:8" ht="12.75" customHeight="1" x14ac:dyDescent="0.25">
      <c r="A41" s="132"/>
      <c r="B41" s="133"/>
      <c r="C41" s="133"/>
      <c r="D41" s="133"/>
      <c r="E41" s="133"/>
      <c r="F41" s="133"/>
      <c r="G41" s="133"/>
      <c r="H41" s="112"/>
    </row>
    <row r="42" spans="1:8" ht="12" customHeight="1" x14ac:dyDescent="0.25">
      <c r="A42" s="87"/>
      <c r="B42" s="87"/>
      <c r="C42" s="47"/>
      <c r="D42" s="47"/>
      <c r="E42" s="47"/>
      <c r="F42" s="47"/>
      <c r="G42" s="47"/>
      <c r="H42" s="47"/>
    </row>
    <row r="43" spans="1:8" ht="12" customHeight="1" x14ac:dyDescent="0.25">
      <c r="A43" s="87"/>
      <c r="B43" s="87"/>
      <c r="C43" s="47"/>
      <c r="D43" s="47"/>
      <c r="E43" s="47"/>
      <c r="F43" s="47"/>
      <c r="G43" s="47"/>
      <c r="H43" s="47"/>
    </row>
    <row r="44" spans="1:8" ht="12" customHeight="1" x14ac:dyDescent="0.25">
      <c r="A44" s="87"/>
      <c r="B44" s="87"/>
      <c r="C44" s="47"/>
      <c r="D44" s="47"/>
      <c r="E44" s="47"/>
      <c r="F44" s="47"/>
      <c r="G44" s="47"/>
      <c r="H44" s="47"/>
    </row>
    <row r="45" spans="1:8" ht="12" customHeight="1" x14ac:dyDescent="0.25">
      <c r="A45" s="87"/>
      <c r="B45" s="87"/>
      <c r="C45" s="47"/>
      <c r="D45" s="47"/>
      <c r="E45" s="47"/>
      <c r="F45" s="47"/>
      <c r="G45" s="47"/>
      <c r="H45" s="47"/>
    </row>
    <row r="46" spans="1:8" ht="14.25" customHeight="1" x14ac:dyDescent="0.25"/>
    <row r="47" spans="1:8" x14ac:dyDescent="0.25">
      <c r="A47" s="20" t="s">
        <v>142</v>
      </c>
      <c r="D47" s="22"/>
      <c r="E47" s="22"/>
      <c r="F47" s="22"/>
      <c r="G47" s="22"/>
    </row>
    <row r="48" spans="1:8" x14ac:dyDescent="0.25">
      <c r="A48" s="140" t="s">
        <v>56</v>
      </c>
      <c r="B48" s="128"/>
      <c r="C48" s="128"/>
      <c r="D48" s="129"/>
      <c r="E48" s="36" t="s">
        <v>57</v>
      </c>
      <c r="F48" s="36" t="s">
        <v>58</v>
      </c>
      <c r="G48" s="36" t="s">
        <v>127</v>
      </c>
      <c r="H48" s="85"/>
    </row>
    <row r="49" spans="1:8" x14ac:dyDescent="0.25">
      <c r="A49" s="139" t="s">
        <v>143</v>
      </c>
      <c r="B49" s="133"/>
      <c r="C49" s="133"/>
      <c r="D49" s="112"/>
      <c r="E49" s="37">
        <v>43191</v>
      </c>
      <c r="F49" s="36">
        <v>1</v>
      </c>
      <c r="G49" s="88">
        <v>9.32</v>
      </c>
      <c r="H49" s="73" t="s">
        <v>129</v>
      </c>
    </row>
    <row r="50" spans="1:8" x14ac:dyDescent="0.25">
      <c r="A50" s="139" t="s">
        <v>8</v>
      </c>
      <c r="B50" s="133"/>
      <c r="C50" s="133"/>
      <c r="D50" s="112"/>
      <c r="E50" s="37"/>
      <c r="F50" s="36"/>
      <c r="G50" s="88">
        <f>SUM(G49:G49)</f>
        <v>9.32</v>
      </c>
      <c r="H50" s="86"/>
    </row>
    <row r="51" spans="1:8" x14ac:dyDescent="0.25">
      <c r="A51" s="46"/>
      <c r="B51" s="47"/>
      <c r="C51" s="47"/>
      <c r="D51" s="47"/>
      <c r="E51" s="71"/>
      <c r="F51" s="48"/>
      <c r="G51" s="72"/>
      <c r="H51" s="90"/>
    </row>
    <row r="52" spans="1:8" x14ac:dyDescent="0.25">
      <c r="A52" s="46"/>
      <c r="B52" s="47"/>
      <c r="C52" s="47"/>
      <c r="D52" s="47"/>
      <c r="E52" s="71"/>
      <c r="F52" s="48"/>
      <c r="G52" s="72"/>
    </row>
    <row r="53" spans="1:8" x14ac:dyDescent="0.25">
      <c r="A53" s="20" t="s">
        <v>48</v>
      </c>
      <c r="D53" s="22"/>
      <c r="E53" s="22"/>
      <c r="F53" s="22"/>
      <c r="G53" s="22"/>
    </row>
    <row r="54" spans="1:8" x14ac:dyDescent="0.25">
      <c r="A54" s="20" t="s">
        <v>49</v>
      </c>
      <c r="D54" s="22"/>
      <c r="E54" s="22"/>
      <c r="F54" s="22"/>
      <c r="G54" s="22"/>
    </row>
    <row r="55" spans="1:8" ht="23.25" customHeight="1" x14ac:dyDescent="0.25">
      <c r="A55" s="140" t="s">
        <v>60</v>
      </c>
      <c r="B55" s="128"/>
      <c r="C55" s="128"/>
      <c r="D55" s="128"/>
      <c r="E55" s="129"/>
      <c r="F55" s="39" t="s">
        <v>58</v>
      </c>
      <c r="G55" s="38" t="s">
        <v>59</v>
      </c>
    </row>
    <row r="56" spans="1:8" x14ac:dyDescent="0.25">
      <c r="A56" s="139"/>
      <c r="B56" s="133"/>
      <c r="C56" s="133"/>
      <c r="D56" s="133"/>
      <c r="E56" s="112"/>
      <c r="F56" s="36" t="s">
        <v>55</v>
      </c>
      <c r="G56" s="36">
        <v>0</v>
      </c>
    </row>
    <row r="57" spans="1:8" x14ac:dyDescent="0.25">
      <c r="A57" s="46"/>
      <c r="B57" s="47"/>
      <c r="C57" s="47"/>
      <c r="D57" s="47"/>
      <c r="E57" s="47"/>
      <c r="F57" s="48"/>
      <c r="G57" s="48"/>
    </row>
    <row r="58" spans="1:8" x14ac:dyDescent="0.25">
      <c r="A58" s="46"/>
      <c r="B58" s="47"/>
      <c r="C58" s="47"/>
      <c r="D58" s="47"/>
      <c r="E58" s="47"/>
      <c r="F58" s="48"/>
      <c r="G58" s="48"/>
    </row>
    <row r="59" spans="1:8" x14ac:dyDescent="0.25">
      <c r="A59" s="46"/>
      <c r="B59" s="47"/>
      <c r="C59" s="47"/>
      <c r="D59" s="47"/>
      <c r="E59" s="47"/>
      <c r="F59" s="48"/>
      <c r="G59" s="48"/>
    </row>
    <row r="60" spans="1:8" x14ac:dyDescent="0.25">
      <c r="A60" s="46"/>
      <c r="B60" s="47"/>
      <c r="C60" s="47"/>
      <c r="D60" s="47"/>
      <c r="E60" s="47"/>
      <c r="F60" s="48"/>
      <c r="G60" s="48"/>
    </row>
    <row r="61" spans="1:8" x14ac:dyDescent="0.25">
      <c r="A61" s="46"/>
      <c r="B61" s="47"/>
      <c r="C61" s="47"/>
      <c r="D61" s="47"/>
      <c r="E61" s="47"/>
      <c r="F61" s="48"/>
      <c r="G61" s="48"/>
    </row>
    <row r="62" spans="1:8" x14ac:dyDescent="0.25">
      <c r="A62" s="46"/>
      <c r="B62" s="47"/>
      <c r="C62" s="47"/>
      <c r="D62" s="47"/>
      <c r="E62" s="47"/>
      <c r="F62" s="48"/>
      <c r="G62" s="48"/>
    </row>
    <row r="63" spans="1:8" x14ac:dyDescent="0.25">
      <c r="A63" s="52" t="s">
        <v>72</v>
      </c>
      <c r="B63" s="53"/>
      <c r="C63" s="53"/>
      <c r="D63" s="53"/>
      <c r="E63" s="53"/>
      <c r="F63" s="36"/>
      <c r="G63" s="36"/>
    </row>
    <row r="64" spans="1:8" x14ac:dyDescent="0.25">
      <c r="A64" s="140" t="s">
        <v>73</v>
      </c>
      <c r="B64" s="144"/>
      <c r="C64" s="109" t="s">
        <v>74</v>
      </c>
      <c r="D64" s="144"/>
      <c r="E64" s="36" t="s">
        <v>75</v>
      </c>
      <c r="F64" s="36" t="s">
        <v>76</v>
      </c>
      <c r="G64" s="36" t="s">
        <v>77</v>
      </c>
    </row>
    <row r="65" spans="1:7" x14ac:dyDescent="0.25">
      <c r="A65" s="140" t="s">
        <v>117</v>
      </c>
      <c r="B65" s="144"/>
      <c r="C65" s="109" t="s">
        <v>55</v>
      </c>
      <c r="D65" s="129"/>
      <c r="E65" s="36">
        <v>6</v>
      </c>
      <c r="F65" s="36" t="s">
        <v>55</v>
      </c>
      <c r="G65" s="36" t="s">
        <v>55</v>
      </c>
    </row>
    <row r="66" spans="1:7" x14ac:dyDescent="0.25">
      <c r="A66" s="49"/>
      <c r="B66" s="50"/>
      <c r="C66" s="27"/>
      <c r="D66" s="51"/>
      <c r="E66" s="48"/>
      <c r="F66" s="48"/>
      <c r="G66" s="48"/>
    </row>
    <row r="67" spans="1:7" x14ac:dyDescent="0.25">
      <c r="A67" s="141"/>
      <c r="B67" s="142"/>
      <c r="C67" s="142"/>
      <c r="D67" s="142"/>
      <c r="E67" s="142"/>
      <c r="F67" s="142"/>
      <c r="G67" s="142"/>
    </row>
    <row r="68" spans="1:7" x14ac:dyDescent="0.25">
      <c r="F68" s="55"/>
    </row>
    <row r="69" spans="1:7" x14ac:dyDescent="0.25">
      <c r="A69" s="20" t="s">
        <v>88</v>
      </c>
      <c r="F69" s="55"/>
    </row>
    <row r="70" spans="1:7" x14ac:dyDescent="0.25">
      <c r="A70" s="143" t="s">
        <v>144</v>
      </c>
      <c r="B70" s="142"/>
      <c r="C70" s="142"/>
      <c r="D70" s="142"/>
      <c r="E70" s="142"/>
      <c r="F70" s="142"/>
    </row>
    <row r="71" spans="1:7" x14ac:dyDescent="0.25">
      <c r="A71" s="145" t="s">
        <v>145</v>
      </c>
      <c r="B71" s="146"/>
      <c r="C71" s="146"/>
      <c r="D71" s="146"/>
      <c r="E71" s="146"/>
      <c r="F71" s="146"/>
      <c r="G71" s="146"/>
    </row>
    <row r="72" spans="1:7" ht="42.75" customHeight="1" x14ac:dyDescent="0.25">
      <c r="A72" s="146"/>
      <c r="B72" s="146"/>
      <c r="C72" s="146"/>
      <c r="D72" s="146"/>
      <c r="E72" s="146"/>
      <c r="F72" s="146"/>
      <c r="G72" s="146"/>
    </row>
    <row r="73" spans="1:7" x14ac:dyDescent="0.25">
      <c r="A73" s="61"/>
      <c r="B73" s="62"/>
      <c r="C73" s="62"/>
      <c r="D73" s="62"/>
      <c r="E73" s="62"/>
      <c r="F73" s="62"/>
    </row>
    <row r="74" spans="1:7" x14ac:dyDescent="0.25">
      <c r="A74" s="20" t="s">
        <v>78</v>
      </c>
      <c r="B74" s="107"/>
      <c r="C74" s="108"/>
      <c r="D74" s="4"/>
      <c r="E74" s="4"/>
      <c r="F74" s="20"/>
    </row>
    <row r="75" spans="1:7" x14ac:dyDescent="0.25">
      <c r="A75" s="20" t="s">
        <v>79</v>
      </c>
      <c r="B75" s="107"/>
      <c r="C75" s="108"/>
      <c r="D75" s="4"/>
      <c r="E75" s="20" t="s">
        <v>80</v>
      </c>
      <c r="F75" s="4"/>
    </row>
    <row r="76" spans="1:7" x14ac:dyDescent="0.25">
      <c r="A76" s="20" t="s">
        <v>118</v>
      </c>
      <c r="B76" s="107"/>
      <c r="C76" s="108"/>
      <c r="D76" s="4"/>
      <c r="E76" s="4"/>
      <c r="F76" s="4"/>
    </row>
    <row r="77" spans="1:7" x14ac:dyDescent="0.25">
      <c r="A77" s="22"/>
      <c r="B77" s="54"/>
    </row>
    <row r="78" spans="1:7" x14ac:dyDescent="0.25">
      <c r="A78" s="18" t="s">
        <v>81</v>
      </c>
    </row>
    <row r="79" spans="1:7" x14ac:dyDescent="0.25">
      <c r="A79" s="18" t="s">
        <v>82</v>
      </c>
    </row>
    <row r="80" spans="1:7" x14ac:dyDescent="0.25">
      <c r="A80" s="18" t="s">
        <v>83</v>
      </c>
    </row>
    <row r="81" spans="1:1" x14ac:dyDescent="0.25">
      <c r="A81" s="18" t="s">
        <v>84</v>
      </c>
    </row>
    <row r="82" spans="1:1" x14ac:dyDescent="0.25">
      <c r="A82" s="18"/>
    </row>
  </sheetData>
  <mergeCells count="36">
    <mergeCell ref="A71:G72"/>
    <mergeCell ref="A3:B3"/>
    <mergeCell ref="A8:B8"/>
    <mergeCell ref="A10:B10"/>
    <mergeCell ref="A11:H11"/>
    <mergeCell ref="A12:B12"/>
    <mergeCell ref="A23:B23"/>
    <mergeCell ref="A25:B25"/>
    <mergeCell ref="A27:B27"/>
    <mergeCell ref="A14:B14"/>
    <mergeCell ref="A15:B15"/>
    <mergeCell ref="A17:B17"/>
    <mergeCell ref="A18:B18"/>
    <mergeCell ref="A20:B20"/>
    <mergeCell ref="A50:D50"/>
    <mergeCell ref="A55:E55"/>
    <mergeCell ref="A56:E56"/>
    <mergeCell ref="A48:D48"/>
    <mergeCell ref="A49:D49"/>
    <mergeCell ref="A67:G67"/>
    <mergeCell ref="A70:F70"/>
    <mergeCell ref="A64:B64"/>
    <mergeCell ref="A65:B65"/>
    <mergeCell ref="C64:D64"/>
    <mergeCell ref="C65:D65"/>
    <mergeCell ref="A4:B4"/>
    <mergeCell ref="A7:H7"/>
    <mergeCell ref="A36:B36"/>
    <mergeCell ref="A37:B37"/>
    <mergeCell ref="A41:H41"/>
    <mergeCell ref="A35:B35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2019-02-28T00:23:24Z</cp:lastPrinted>
  <dcterms:created xsi:type="dcterms:W3CDTF">2013-02-18T04:38:06Z</dcterms:created>
  <dcterms:modified xsi:type="dcterms:W3CDTF">2019-03-04T04:13:04Z</dcterms:modified>
</cp:coreProperties>
</file>