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1" i="8" l="1"/>
  <c r="F8" i="8"/>
  <c r="E21" i="8"/>
  <c r="E8" i="8"/>
  <c r="H8" i="8"/>
  <c r="G48" i="8"/>
  <c r="G26" i="8"/>
  <c r="F27" i="8"/>
  <c r="G27" i="8"/>
  <c r="G25" i="8"/>
  <c r="H25" i="8"/>
  <c r="F29" i="8"/>
  <c r="E29" i="8"/>
  <c r="G31" i="8"/>
  <c r="G32" i="8"/>
  <c r="G33" i="8"/>
  <c r="G34" i="8"/>
  <c r="G29" i="8"/>
  <c r="H29" i="8"/>
  <c r="H42" i="8"/>
  <c r="E38" i="8"/>
  <c r="D4" i="8"/>
  <c r="D39" i="8"/>
  <c r="D23" i="8"/>
  <c r="D20" i="8"/>
  <c r="D17" i="8"/>
  <c r="D14" i="8"/>
  <c r="G21" i="8"/>
  <c r="G18" i="8"/>
  <c r="G15" i="8"/>
  <c r="G12" i="8"/>
  <c r="D10" i="8"/>
  <c r="C8" i="8"/>
  <c r="C10" i="8"/>
  <c r="C9" i="8"/>
  <c r="C14" i="8"/>
  <c r="C13" i="8"/>
  <c r="C17" i="8"/>
  <c r="C16" i="8"/>
  <c r="C20" i="8"/>
  <c r="C19" i="8"/>
  <c r="C23" i="8"/>
  <c r="C22" i="8"/>
  <c r="C27" i="8"/>
  <c r="C26" i="8"/>
  <c r="G37" i="8"/>
  <c r="G36" i="8"/>
  <c r="H36" i="8"/>
  <c r="H41" i="8"/>
  <c r="G8" i="8"/>
  <c r="G38" i="8"/>
  <c r="F38" i="8"/>
  <c r="G23" i="8"/>
  <c r="G22" i="8"/>
  <c r="G20" i="8"/>
  <c r="G19" i="8"/>
  <c r="G17" i="8"/>
  <c r="G16" i="8"/>
  <c r="G14" i="8"/>
  <c r="G13" i="8"/>
  <c r="H34" i="8"/>
  <c r="H33" i="8"/>
  <c r="H32" i="8"/>
  <c r="H31" i="8"/>
  <c r="D22" i="8"/>
  <c r="D19" i="8"/>
  <c r="D16" i="8"/>
  <c r="D13" i="8"/>
  <c r="E27" i="8"/>
  <c r="H27" i="8"/>
  <c r="D9" i="8"/>
  <c r="F26" i="8"/>
  <c r="E26" i="8"/>
  <c r="H26" i="8"/>
  <c r="H40" i="8"/>
  <c r="G10" i="8"/>
  <c r="G9" i="8"/>
  <c r="H39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<sst xmlns="http://schemas.openxmlformats.org/spreadsheetml/2006/main" count="156" uniqueCount="136">
  <si>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</si>
  <si>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</si>
  <si>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</si>
  <si>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</si>
  <si>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</si>
  <si>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</si>
  <si>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</si>
  <si>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</si>
  <si>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</si>
  <si>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</si>
  <si>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</si>
  <si>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</si>
  <si>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</si>
  <si>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</si>
  <si>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</si>
  <si>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</si>
  <si>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</si>
  <si>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</si>
  <si>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</si>
  <si>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</si>
  <si>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</si>
  <si>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</si>
  <si>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</si>
  <si>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</si>
  <si>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</si>
  <si>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</si>
  <si>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</si>
  <si>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</si>
  <si>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</si>
  <si>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</si>
  <si>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</si>
  <si>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</si>
  <si>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</si>
  <si>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</si>
  <si>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</si>
  <si>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</si>
  <si>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</si>
  <si>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</si>
  <si>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</si>
  <si>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</si>
  <si>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</si>
  <si>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</si>
  <si>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</si>
  <si>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</si>
  <si>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</si>
  <si>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</si>
  <si>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</si>
  <si>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</si>
  <si>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</si>
  <si>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</si>
  <si>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</si>
  <si>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</si>
  <si>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</si>
  <si>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</si>
  <si>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</si>
  <si>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</si>
  <si>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</si>
  <si>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</si>
  <si>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</si>
  <si>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</si>
  <si>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</si>
  <si>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</si>
  <si>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</si>
  <si>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</si>
  <si>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</si>
  <si>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</si>
  <si>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</si>
  <si>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</si>
  <si>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</si>
  <si>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</si>
  <si>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</si>
  <si>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</si>
  <si>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</si>
  <si>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</si>
  <si>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</si>
  <si>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</si>
  <si>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>Договор управления</t>
  </si>
  <si>
    <t>2 подъезда</t>
  </si>
  <si>
    <t>Ленинского района -1"</t>
  </si>
  <si>
    <t>серия 25 № 002827459 от 30 июля 2007 года</t>
  </si>
  <si>
    <t>№ 20 по ул. Тунгусской</t>
  </si>
  <si>
    <t>1.Сведения об Управляющей компании Ленинского района - 1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</si>
  <si>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</si>
  <si>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</si>
  <si>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</si>
  <si>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</si>
  <si>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</si>
  <si>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</si>
  <si>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</si>
  <si>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</si>
  <si>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</si>
  <si>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</si>
  <si>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</si>
  <si>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</si>
  <si>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</si>
  <si>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</si>
  <si>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</si>
  <si>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4 этажа</t>
  </si>
  <si>
    <t>1.4 Вывоз и утилизация ТБО</t>
  </si>
  <si>
    <t>часть 4.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</si>
  <si>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</si>
  <si>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</si>
  <si>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</si>
  <si>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</si>
  <si>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</si>
  <si>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</si>
  <si>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</si>
  <si>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Всего: 131,4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</si>
  <si>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</si>
  <si>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</si>
  <si>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</si>
  <si>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</si>
  <si>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</si>
  <si>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</si>
  <si>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,</t>
  </si>
  <si>
    <t xml:space="preserve">4.Прочие работы и услуги: </t>
  </si>
  <si>
    <t>Провайдеры (Ростелеком)</t>
  </si>
  <si>
    <t>200 р/мес</t>
  </si>
  <si>
    <t>в.т.ч. Услуги по управлению, налоги</t>
  </si>
  <si>
    <t xml:space="preserve">                       Отчет ООО "Управляющей компании Ленинского района-1"  за 2019 г.</t>
  </si>
  <si>
    <t>ООО " Восток Мегаполис"</t>
  </si>
  <si>
    <t>45 чел</t>
  </si>
  <si>
    <t>переходящие остатки д/ср-в на конец  2019 г.</t>
  </si>
  <si>
    <t>переходящие остатки д/ср-в на начало 01.01. 2019г.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</si>
  <si>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</si>
  <si>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</si>
  <si>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3. Перечень работ, выполненных по статье " текущий ремонт"  в 2019 году.</t>
  </si>
  <si>
    <t>План по  статье "текущий ремонт" на 2020 год.</t>
  </si>
  <si>
    <t>А.А. Тяптин</t>
  </si>
  <si>
    <t>Экономич. отдел - 220 -50- 87</t>
  </si>
  <si>
    <t>Предложение Управляющей компании: устройство дополнительных слуховых окон; частичный ремонт металической кровли. Выполнение работ возможно за счет дополнительного сбора средств.  Собственникам необходимо предоставить протокол общего собрания о согласии проведения указанных работ, либо принять собственное решение.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</si>
  <si>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49/02       от     21.02.2020 г.                          </t>
    </r>
  </si>
  <si>
    <t>Тяптин Андрей Александрович</t>
  </si>
  <si>
    <t xml:space="preserve">                   ООО "Управляющая компания Ленинского района -1"</t>
  </si>
  <si>
    <t>Количество проживающих</t>
  </si>
  <si>
    <t xml:space="preserve">                                                                    01октября  2009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</si>
</sst>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2" fontId="3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6" xfId="0" applyNumberFormat="1" applyFont="1" applyBorder="1"/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left"/>
    </xf>
    <xf numFmtId="2" fontId="9" fillId="0" borderId="6" xfId="0" applyNumberFormat="1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7" xfId="0" applyNumberFormat="1" applyFont="1" applyFill="1" applyBorder="1" applyAlignment="1">
      <alignment wrapText="1"/>
    </xf>
    <xf numFmtId="2" fontId="9" fillId="2" borderId="5" xfId="0" applyNumberFormat="1" applyFont="1" applyFill="1" applyBorder="1" applyAlignment="1">
      <alignment wrapText="1"/>
    </xf>
    <xf numFmtId="2" fontId="9" fillId="2" borderId="6" xfId="0" applyNumberFormat="1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2" fillId="0" borderId="0" xfId="0" applyNumberFormat="1" applyFont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2" fontId="6" fillId="0" borderId="2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6" fillId="0" borderId="2" xfId="0" applyNumberFormat="1" applyFont="1" applyBorder="1" applyAlignment="1"/>
    <xf numFmtId="2" fontId="0" fillId="0" borderId="5" xfId="0" applyNumberFormat="1" applyBorder="1" applyAlignment="1"/>
    <xf numFmtId="2" fontId="0" fillId="0" borderId="6" xfId="0" applyNumberForma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2" fontId="9" fillId="0" borderId="2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4" fillId="0" borderId="6" xfId="0" applyNumberFormat="1" applyFont="1" applyBorder="1" applyAlignment="1"/>
    <xf numFmtId="2" fontId="9" fillId="0" borderId="2" xfId="0" applyNumberFormat="1" applyFont="1" applyFill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9" fillId="0" borderId="2" xfId="0" applyNumberFormat="1" applyFont="1" applyFill="1" applyBorder="1" applyAlignment="1">
      <alignment horizontal="left" wrapText="1"/>
    </xf>
    <xf numFmtId="2" fontId="0" fillId="0" borderId="6" xfId="0" applyNumberFormat="1" applyBorder="1" applyAlignment="1">
      <alignment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sqref="A1:D46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119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1" t="s">
        <v>80</v>
      </c>
    </row>
    <row r="4" spans="1:4" ht="14.25" customHeight="1" x14ac:dyDescent="0.25">
      <c r="A4" s="19" t="s">
        <v>131</v>
      </c>
      <c r="C4" s="4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81</v>
      </c>
      <c r="C6" s="18"/>
    </row>
    <row r="7" spans="1:4" s="20" customFormat="1" ht="12.75" customHeight="1" x14ac:dyDescent="0.2">
      <c r="A7" s="18"/>
      <c r="C7" s="18"/>
    </row>
    <row r="8" spans="1:4" s="3" customFormat="1" ht="15" customHeight="1" x14ac:dyDescent="0.25">
      <c r="A8" s="10" t="s">
        <v>0</v>
      </c>
      <c r="B8" s="11" t="s">
        <v>10</v>
      </c>
      <c r="C8" s="24" t="s">
        <v>133</v>
      </c>
      <c r="D8" s="144"/>
    </row>
    <row r="9" spans="1:4" s="3" customFormat="1" ht="12" customHeight="1" x14ac:dyDescent="0.25">
      <c r="A9" s="10" t="s">
        <v>1</v>
      </c>
      <c r="B9" s="11" t="s">
        <v>12</v>
      </c>
      <c r="C9" s="103" t="s">
        <v>132</v>
      </c>
      <c r="D9" s="104"/>
    </row>
    <row r="10" spans="1:4" s="3" customFormat="1" ht="24" customHeight="1" x14ac:dyDescent="0.25">
      <c r="A10" s="10" t="s">
        <v>2</v>
      </c>
      <c r="B10" s="12" t="s">
        <v>13</v>
      </c>
      <c r="C10" s="98" t="s">
        <v>79</v>
      </c>
      <c r="D10" s="99"/>
    </row>
    <row r="11" spans="1:4" s="3" customFormat="1" ht="15" customHeight="1" x14ac:dyDescent="0.25">
      <c r="A11" s="10" t="s">
        <v>3</v>
      </c>
      <c r="B11" s="11" t="s">
        <v>14</v>
      </c>
      <c r="C11" s="103" t="s">
        <v>15</v>
      </c>
      <c r="D11" s="104"/>
    </row>
    <row r="12" spans="1:4" s="3" customFormat="1" ht="15" customHeight="1" x14ac:dyDescent="0.25">
      <c r="A12" s="44" t="s">
        <v>4</v>
      </c>
      <c r="B12" s="45" t="s">
        <v>82</v>
      </c>
      <c r="C12" s="145" t="s">
        <v>83</v>
      </c>
      <c r="D12" s="145" t="s">
        <v>84</v>
      </c>
    </row>
    <row r="13" spans="1:4" s="3" customFormat="1" ht="15" customHeight="1" x14ac:dyDescent="0.25">
      <c r="A13" s="46"/>
      <c r="B13" s="47"/>
      <c r="C13" s="145" t="s">
        <v>85</v>
      </c>
      <c r="D13" s="145" t="s">
        <v>86</v>
      </c>
    </row>
    <row r="14" spans="1:4" s="3" customFormat="1" ht="15" customHeight="1" x14ac:dyDescent="0.25">
      <c r="A14" s="46"/>
      <c r="B14" s="47"/>
      <c r="C14" s="145" t="s">
        <v>87</v>
      </c>
      <c r="D14" s="145" t="s">
        <v>88</v>
      </c>
    </row>
    <row r="15" spans="1:4" s="3" customFormat="1" ht="15" customHeight="1" x14ac:dyDescent="0.25">
      <c r="A15" s="46"/>
      <c r="B15" s="47"/>
      <c r="C15" s="145" t="s">
        <v>89</v>
      </c>
      <c r="D15" s="145" t="s">
        <v>91</v>
      </c>
    </row>
    <row r="16" spans="1:4" s="3" customFormat="1" ht="15" customHeight="1" x14ac:dyDescent="0.25">
      <c r="A16" s="46"/>
      <c r="B16" s="47"/>
      <c r="C16" s="145" t="s">
        <v>90</v>
      </c>
      <c r="D16" s="145" t="s">
        <v>84</v>
      </c>
    </row>
    <row r="17" spans="1:4" s="3" customFormat="1" ht="15" customHeight="1" x14ac:dyDescent="0.25">
      <c r="A17" s="46"/>
      <c r="B17" s="47"/>
      <c r="C17" s="145" t="s">
        <v>92</v>
      </c>
      <c r="D17" s="145" t="s">
        <v>93</v>
      </c>
    </row>
    <row r="18" spans="1:4" s="3" customFormat="1" ht="15" customHeight="1" x14ac:dyDescent="0.25">
      <c r="A18" s="48"/>
      <c r="B18" s="49"/>
      <c r="C18" s="145" t="s">
        <v>94</v>
      </c>
      <c r="D18" s="145" t="s">
        <v>95</v>
      </c>
    </row>
    <row r="19" spans="1:4" s="3" customFormat="1" ht="14.25" customHeight="1" x14ac:dyDescent="0.25">
      <c r="A19" s="10" t="s">
        <v>5</v>
      </c>
      <c r="B19" s="11" t="s">
        <v>16</v>
      </c>
      <c r="C19" s="105" t="s">
        <v>96</v>
      </c>
      <c r="D19" s="106"/>
    </row>
    <row r="20" spans="1:4" s="3" customFormat="1" x14ac:dyDescent="0.25">
      <c r="A20" s="10" t="s">
        <v>6</v>
      </c>
      <c r="B20" s="11" t="s">
        <v>17</v>
      </c>
      <c r="C20" s="107" t="s">
        <v>53</v>
      </c>
      <c r="D20" s="108"/>
    </row>
    <row r="21" spans="1:4" s="3" customFormat="1" ht="16.5" customHeight="1" x14ac:dyDescent="0.25">
      <c r="A21" s="10" t="s">
        <v>7</v>
      </c>
      <c r="B21" s="11" t="s">
        <v>18</v>
      </c>
      <c r="C21" s="98" t="s">
        <v>19</v>
      </c>
      <c r="D21" s="99"/>
    </row>
    <row r="22" spans="1:4" s="3" customFormat="1" ht="16.5" customHeight="1" x14ac:dyDescent="0.25">
      <c r="A22" s="22"/>
      <c r="B22" s="23"/>
      <c r="C22" s="22"/>
      <c r="D22" s="65"/>
    </row>
    <row r="23" spans="1:4" s="5" customFormat="1" ht="15.75" customHeight="1" x14ac:dyDescent="0.25">
      <c r="A23" s="8" t="s">
        <v>20</v>
      </c>
      <c r="B23" s="14"/>
      <c r="C23" s="14" t="s">
        <v>114</v>
      </c>
      <c r="D23" s="66"/>
    </row>
    <row r="24" spans="1:4" s="5" customFormat="1" ht="15.75" customHeight="1" x14ac:dyDescent="0.25">
      <c r="A24" s="13"/>
      <c r="B24" s="14"/>
      <c r="C24" s="14"/>
      <c r="D24" s="67"/>
    </row>
    <row r="25" spans="1:4" ht="21.75" customHeight="1" x14ac:dyDescent="0.25">
      <c r="A25" s="6"/>
      <c r="B25" s="15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0" t="s">
        <v>27</v>
      </c>
      <c r="B26" s="101"/>
      <c r="C26" s="101"/>
      <c r="D26" s="102"/>
    </row>
    <row r="27" spans="1:4" s="5" customFormat="1" ht="15" customHeight="1" x14ac:dyDescent="0.25">
      <c r="A27" s="26"/>
      <c r="B27" s="27"/>
      <c r="C27" s="27"/>
      <c r="D27" s="28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17" t="s">
        <v>28</v>
      </c>
      <c r="B29" s="16"/>
      <c r="C29" s="16"/>
      <c r="D29" s="62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4" x14ac:dyDescent="0.25">
      <c r="A31" s="17" t="s">
        <v>43</v>
      </c>
      <c r="B31" s="16"/>
      <c r="C31" s="16"/>
      <c r="D31" s="63"/>
    </row>
    <row r="32" spans="1:4" ht="13.5" customHeight="1" x14ac:dyDescent="0.25">
      <c r="A32" s="17" t="s">
        <v>44</v>
      </c>
      <c r="B32" s="16"/>
      <c r="C32" s="16"/>
      <c r="D32" s="63"/>
    </row>
    <row r="33" spans="1:4" ht="12" customHeight="1" x14ac:dyDescent="0.25">
      <c r="A33" s="7">
        <v>1</v>
      </c>
      <c r="B33" s="6" t="s">
        <v>120</v>
      </c>
      <c r="C33" s="6" t="s">
        <v>30</v>
      </c>
      <c r="D33" s="6" t="s">
        <v>32</v>
      </c>
    </row>
    <row r="34" spans="1:4" ht="13.5" customHeight="1" x14ac:dyDescent="0.25">
      <c r="A34" s="17" t="s">
        <v>33</v>
      </c>
      <c r="B34" s="16"/>
      <c r="C34" s="16"/>
      <c r="D34" s="63"/>
    </row>
    <row r="35" spans="1:4" x14ac:dyDescent="0.25">
      <c r="A35" s="7">
        <v>1</v>
      </c>
      <c r="B35" s="6" t="s">
        <v>34</v>
      </c>
      <c r="C35" s="6" t="s">
        <v>25</v>
      </c>
      <c r="D35" s="6" t="s">
        <v>26</v>
      </c>
    </row>
    <row r="36" spans="1:4" x14ac:dyDescent="0.25">
      <c r="A36" s="4" t="s">
        <v>49</v>
      </c>
      <c r="B36" s="16"/>
      <c r="C36" s="16"/>
      <c r="D36" s="64"/>
    </row>
    <row r="37" spans="1:4" x14ac:dyDescent="0.25">
      <c r="A37" s="7">
        <v>1</v>
      </c>
      <c r="B37" s="6" t="s">
        <v>35</v>
      </c>
      <c r="C37" s="96">
        <v>1938</v>
      </c>
      <c r="D37" s="97"/>
    </row>
    <row r="38" spans="1:4" x14ac:dyDescent="0.25">
      <c r="A38" s="7">
        <v>2</v>
      </c>
      <c r="B38" s="6" t="s">
        <v>37</v>
      </c>
      <c r="C38" s="96" t="s">
        <v>97</v>
      </c>
      <c r="D38" s="97"/>
    </row>
    <row r="39" spans="1:4" ht="15" customHeight="1" x14ac:dyDescent="0.25">
      <c r="A39" s="7">
        <v>3</v>
      </c>
      <c r="B39" s="6" t="s">
        <v>38</v>
      </c>
      <c r="C39" s="96" t="s">
        <v>77</v>
      </c>
      <c r="D39" s="97"/>
    </row>
    <row r="40" spans="1:4" x14ac:dyDescent="0.25">
      <c r="A40" s="7">
        <v>4</v>
      </c>
      <c r="B40" s="6" t="s">
        <v>36</v>
      </c>
      <c r="C40" s="96" t="s">
        <v>54</v>
      </c>
      <c r="D40" s="97"/>
    </row>
    <row r="41" spans="1:4" x14ac:dyDescent="0.25">
      <c r="A41" s="7">
        <v>5</v>
      </c>
      <c r="B41" s="6" t="s">
        <v>39</v>
      </c>
      <c r="C41" s="96" t="s">
        <v>54</v>
      </c>
      <c r="D41" s="97"/>
    </row>
    <row r="42" spans="1:4" x14ac:dyDescent="0.25">
      <c r="A42" s="7">
        <v>6</v>
      </c>
      <c r="B42" s="6" t="s">
        <v>40</v>
      </c>
      <c r="C42" s="96">
        <v>990.4</v>
      </c>
      <c r="D42" s="97"/>
    </row>
    <row r="43" spans="1:4" ht="15" customHeight="1" x14ac:dyDescent="0.25">
      <c r="A43" s="7">
        <v>7</v>
      </c>
      <c r="B43" s="6" t="s">
        <v>41</v>
      </c>
      <c r="C43" s="96" t="s">
        <v>54</v>
      </c>
      <c r="D43" s="97"/>
    </row>
    <row r="44" spans="1:4" x14ac:dyDescent="0.25">
      <c r="A44" s="7">
        <v>8</v>
      </c>
      <c r="B44" s="6" t="s">
        <v>42</v>
      </c>
      <c r="C44" s="96" t="s">
        <v>107</v>
      </c>
      <c r="D44" s="97"/>
    </row>
    <row r="45" spans="1:4" x14ac:dyDescent="0.25">
      <c r="A45" s="7">
        <v>9</v>
      </c>
      <c r="B45" s="6" t="s">
        <v>134</v>
      </c>
      <c r="C45" s="96" t="s">
        <v>121</v>
      </c>
      <c r="D45" s="97"/>
    </row>
    <row r="46" spans="1:4" x14ac:dyDescent="0.25">
      <c r="A46" s="7">
        <v>10</v>
      </c>
      <c r="B46" s="6" t="s">
        <v>76</v>
      </c>
      <c r="C46" s="6" t="s">
        <v>135</v>
      </c>
      <c r="D46" s="54"/>
    </row>
    <row r="47" spans="1:4" ht="15" customHeight="1" x14ac:dyDescent="0.25">
      <c r="A47" s="4"/>
    </row>
    <row r="48" spans="1:4" x14ac:dyDescent="0.25">
      <c r="A48" s="4"/>
    </row>
    <row r="50" ht="15" customHeight="1" x14ac:dyDescent="0.25"/>
  </sheetData>
  <mergeCells count="16">
    <mergeCell ref="C45:D45"/>
    <mergeCell ref="C42:D42"/>
    <mergeCell ref="C43:D43"/>
    <mergeCell ref="C44:D44"/>
    <mergeCell ref="C41:D41"/>
    <mergeCell ref="C9:D9"/>
    <mergeCell ref="C10:D10"/>
    <mergeCell ref="C11:D11"/>
    <mergeCell ref="C19:D19"/>
    <mergeCell ref="C20:D20"/>
    <mergeCell ref="C40:D40"/>
    <mergeCell ref="C21:D21"/>
    <mergeCell ref="A26:D26"/>
    <mergeCell ref="C37:D37"/>
    <mergeCell ref="C38:D38"/>
    <mergeCell ref="C39:D39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1" workbookViewId="0">
      <selection sqref="A1:H71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30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28515625" customWidth="1"/>
  </cols>
  <sheetData>
    <row r="1" spans="1:8" x14ac:dyDescent="0.25">
      <c r="A1" s="4" t="s">
        <v>105</v>
      </c>
      <c r="B1"/>
      <c r="C1" s="34"/>
      <c r="D1" s="34"/>
    </row>
    <row r="2" spans="1:8" ht="13.5" customHeight="1" x14ac:dyDescent="0.25">
      <c r="A2" s="4" t="s">
        <v>124</v>
      </c>
      <c r="B2"/>
      <c r="C2" s="34"/>
      <c r="D2" s="34"/>
    </row>
    <row r="3" spans="1:8" ht="56.25" customHeight="1" x14ac:dyDescent="0.25">
      <c r="A3" s="128" t="s">
        <v>60</v>
      </c>
      <c r="B3" s="129"/>
      <c r="C3" s="35" t="s">
        <v>106</v>
      </c>
      <c r="D3" s="29" t="s">
        <v>61</v>
      </c>
      <c r="E3" s="29" t="s">
        <v>62</v>
      </c>
      <c r="F3" s="29" t="s">
        <v>63</v>
      </c>
      <c r="G3" s="36" t="s">
        <v>64</v>
      </c>
      <c r="H3" s="29" t="s">
        <v>65</v>
      </c>
    </row>
    <row r="4" spans="1:8" ht="23.25" customHeight="1" x14ac:dyDescent="0.25">
      <c r="A4" s="132" t="s">
        <v>123</v>
      </c>
      <c r="B4" s="133"/>
      <c r="C4" s="35"/>
      <c r="D4" s="95">
        <f>D5+D6</f>
        <v>-212.22</v>
      </c>
      <c r="E4" s="29"/>
      <c r="F4" s="29"/>
      <c r="G4" s="36"/>
      <c r="H4" s="29"/>
    </row>
    <row r="5" spans="1:8" ht="22.5" customHeight="1" x14ac:dyDescent="0.25">
      <c r="A5" s="55" t="s">
        <v>103</v>
      </c>
      <c r="B5" s="56"/>
      <c r="C5" s="35"/>
      <c r="D5" s="95">
        <v>2</v>
      </c>
      <c r="E5" s="29"/>
      <c r="F5" s="29"/>
      <c r="G5" s="36"/>
      <c r="H5" s="29"/>
    </row>
    <row r="6" spans="1:8" ht="18.75" customHeight="1" x14ac:dyDescent="0.25">
      <c r="A6" s="55" t="s">
        <v>104</v>
      </c>
      <c r="B6" s="56"/>
      <c r="C6" s="35"/>
      <c r="D6" s="29">
        <v>-214.22</v>
      </c>
      <c r="E6" s="29"/>
      <c r="F6" s="29"/>
      <c r="G6" s="36"/>
      <c r="H6" s="29"/>
    </row>
    <row r="7" spans="1:8" ht="23.25" customHeight="1" x14ac:dyDescent="0.25">
      <c r="A7" s="134" t="s">
        <v>125</v>
      </c>
      <c r="B7" s="120"/>
      <c r="C7" s="120"/>
      <c r="D7" s="120"/>
      <c r="E7" s="120"/>
      <c r="F7" s="120"/>
      <c r="G7" s="120"/>
      <c r="H7" s="121"/>
    </row>
    <row r="8" spans="1:8" ht="17.25" customHeight="1" x14ac:dyDescent="0.25">
      <c r="A8" s="130" t="s">
        <v>66</v>
      </c>
      <c r="B8" s="118"/>
      <c r="C8" s="68">
        <f>C12+C15+C18+C21</f>
        <v>16.100000000000001</v>
      </c>
      <c r="D8" s="69">
        <v>-148.25</v>
      </c>
      <c r="E8" s="69">
        <f>E12+E15+E18+E21</f>
        <v>191.07</v>
      </c>
      <c r="F8" s="69">
        <f>F12+F15+F18+F21</f>
        <v>161.71</v>
      </c>
      <c r="G8" s="69">
        <f>G12+G15+G18+G21</f>
        <v>161.71</v>
      </c>
      <c r="H8" s="58">
        <f>F8-E8+D8</f>
        <v>-177.60999999999999</v>
      </c>
    </row>
    <row r="9" spans="1:8" x14ac:dyDescent="0.25">
      <c r="A9" s="70" t="s">
        <v>67</v>
      </c>
      <c r="B9" s="71"/>
      <c r="C9" s="57">
        <f>C8-C10</f>
        <v>14.490000000000002</v>
      </c>
      <c r="D9" s="57">
        <f>D8-D10</f>
        <v>-133.42500000000001</v>
      </c>
      <c r="E9" s="57">
        <f>E8-E10</f>
        <v>171.96299999999999</v>
      </c>
      <c r="F9" s="57">
        <f>F8-F10</f>
        <v>145.53900000000002</v>
      </c>
      <c r="G9" s="57">
        <f>G8-G10</f>
        <v>145.53900000000002</v>
      </c>
      <c r="H9" s="58">
        <f>F9-E9+D9</f>
        <v>-159.84899999999999</v>
      </c>
    </row>
    <row r="10" spans="1:8" x14ac:dyDescent="0.25">
      <c r="A10" s="125" t="s">
        <v>68</v>
      </c>
      <c r="B10" s="114"/>
      <c r="C10" s="57">
        <f>C8*10%</f>
        <v>1.6100000000000003</v>
      </c>
      <c r="D10" s="57">
        <f>D8*10%</f>
        <v>-14.825000000000001</v>
      </c>
      <c r="E10" s="57">
        <f>E8*10%</f>
        <v>19.106999999999999</v>
      </c>
      <c r="F10" s="57">
        <f>F8*10%</f>
        <v>16.171000000000003</v>
      </c>
      <c r="G10" s="57">
        <f>G8*10%</f>
        <v>16.171000000000003</v>
      </c>
      <c r="H10" s="58">
        <f>F10-E10+D10</f>
        <v>-17.760999999999996</v>
      </c>
    </row>
    <row r="11" spans="1:8" ht="12.75" customHeight="1" x14ac:dyDescent="0.25">
      <c r="A11" s="131" t="s">
        <v>69</v>
      </c>
      <c r="B11" s="117"/>
      <c r="C11" s="117"/>
      <c r="D11" s="117"/>
      <c r="E11" s="117"/>
      <c r="F11" s="117"/>
      <c r="G11" s="117"/>
      <c r="H11" s="118"/>
    </row>
    <row r="12" spans="1:8" x14ac:dyDescent="0.25">
      <c r="A12" s="126" t="s">
        <v>51</v>
      </c>
      <c r="B12" s="127"/>
      <c r="C12" s="68">
        <v>5.75</v>
      </c>
      <c r="D12" s="69">
        <v>-57.02</v>
      </c>
      <c r="E12" s="69">
        <v>68.239999999999995</v>
      </c>
      <c r="F12" s="69">
        <v>57.75</v>
      </c>
      <c r="G12" s="69">
        <f>F12</f>
        <v>57.75</v>
      </c>
      <c r="H12" s="58">
        <f t="shared" ref="H12:H23" si="0">F12-E12+D12</f>
        <v>-67.509999999999991</v>
      </c>
    </row>
    <row r="13" spans="1:8" x14ac:dyDescent="0.25">
      <c r="A13" s="70" t="s">
        <v>67</v>
      </c>
      <c r="B13" s="71"/>
      <c r="C13" s="57">
        <f>C12-C14</f>
        <v>5.1749999999999998</v>
      </c>
      <c r="D13" s="57">
        <f>D12-D14</f>
        <v>-51.318000000000005</v>
      </c>
      <c r="E13" s="57">
        <f>E12-E14</f>
        <v>61.415999999999997</v>
      </c>
      <c r="F13" s="57">
        <f>F12-F14</f>
        <v>51.975000000000001</v>
      </c>
      <c r="G13" s="57">
        <f>G12-G14</f>
        <v>51.975000000000001</v>
      </c>
      <c r="H13" s="58">
        <f t="shared" si="0"/>
        <v>-60.759</v>
      </c>
    </row>
    <row r="14" spans="1:8" x14ac:dyDescent="0.25">
      <c r="A14" s="125" t="s">
        <v>68</v>
      </c>
      <c r="B14" s="114"/>
      <c r="C14" s="57">
        <f>C12*10%</f>
        <v>0.57500000000000007</v>
      </c>
      <c r="D14" s="57">
        <f>D12*10%</f>
        <v>-5.7020000000000008</v>
      </c>
      <c r="E14" s="57">
        <f>E12*10%</f>
        <v>6.8239999999999998</v>
      </c>
      <c r="F14" s="57">
        <f>F12*10%</f>
        <v>5.7750000000000004</v>
      </c>
      <c r="G14" s="57">
        <f>G12*10%</f>
        <v>5.7750000000000004</v>
      </c>
      <c r="H14" s="58">
        <f t="shared" si="0"/>
        <v>-6.7510000000000003</v>
      </c>
    </row>
    <row r="15" spans="1:8" ht="23.25" customHeight="1" x14ac:dyDescent="0.25">
      <c r="A15" s="126" t="s">
        <v>45</v>
      </c>
      <c r="B15" s="127"/>
      <c r="C15" s="68">
        <v>3.51</v>
      </c>
      <c r="D15" s="69">
        <v>-35.06</v>
      </c>
      <c r="E15" s="69">
        <v>41.66</v>
      </c>
      <c r="F15" s="69">
        <v>35.47</v>
      </c>
      <c r="G15" s="69">
        <f>F15</f>
        <v>35.47</v>
      </c>
      <c r="H15" s="58">
        <f t="shared" si="0"/>
        <v>-41.25</v>
      </c>
    </row>
    <row r="16" spans="1:8" x14ac:dyDescent="0.25">
      <c r="A16" s="70" t="s">
        <v>67</v>
      </c>
      <c r="B16" s="71"/>
      <c r="C16" s="57">
        <f>C15-C17</f>
        <v>3.1589999999999998</v>
      </c>
      <c r="D16" s="57">
        <f>D15-D17</f>
        <v>-31.554000000000002</v>
      </c>
      <c r="E16" s="57">
        <f>E15-E17</f>
        <v>37.494</v>
      </c>
      <c r="F16" s="57">
        <f>F15-F17</f>
        <v>31.922999999999998</v>
      </c>
      <c r="G16" s="57">
        <f>G15-G17</f>
        <v>31.922999999999998</v>
      </c>
      <c r="H16" s="58">
        <f t="shared" si="0"/>
        <v>-37.125</v>
      </c>
    </row>
    <row r="17" spans="1:8" ht="15" customHeight="1" x14ac:dyDescent="0.25">
      <c r="A17" s="125" t="s">
        <v>68</v>
      </c>
      <c r="B17" s="114"/>
      <c r="C17" s="57">
        <f>C15*10%</f>
        <v>0.35099999999999998</v>
      </c>
      <c r="D17" s="57">
        <f>D15*10%</f>
        <v>-3.5060000000000002</v>
      </c>
      <c r="E17" s="57">
        <f>E15*10%</f>
        <v>4.1659999999999995</v>
      </c>
      <c r="F17" s="57">
        <f>F15*10%</f>
        <v>3.5470000000000002</v>
      </c>
      <c r="G17" s="57">
        <f>G15*10%</f>
        <v>3.5470000000000002</v>
      </c>
      <c r="H17" s="58">
        <f t="shared" si="0"/>
        <v>-4.125</v>
      </c>
    </row>
    <row r="18" spans="1:8" ht="15" customHeight="1" x14ac:dyDescent="0.25">
      <c r="A18" s="126" t="s">
        <v>52</v>
      </c>
      <c r="B18" s="127"/>
      <c r="C18" s="72">
        <v>2.41</v>
      </c>
      <c r="D18" s="69">
        <v>-23.92</v>
      </c>
      <c r="E18" s="69">
        <v>28.6</v>
      </c>
      <c r="F18" s="69">
        <v>24.21</v>
      </c>
      <c r="G18" s="69">
        <f>F18</f>
        <v>24.21</v>
      </c>
      <c r="H18" s="58">
        <f t="shared" si="0"/>
        <v>-28.310000000000002</v>
      </c>
    </row>
    <row r="19" spans="1:8" ht="13.5" customHeight="1" x14ac:dyDescent="0.25">
      <c r="A19" s="70" t="s">
        <v>67</v>
      </c>
      <c r="B19" s="71"/>
      <c r="C19" s="57">
        <f>C18-C20</f>
        <v>2.169</v>
      </c>
      <c r="D19" s="57">
        <f>D18-D20</f>
        <v>-21.528000000000002</v>
      </c>
      <c r="E19" s="57">
        <f>E18-E20</f>
        <v>25.740000000000002</v>
      </c>
      <c r="F19" s="57">
        <f>F18-F20</f>
        <v>21.789000000000001</v>
      </c>
      <c r="G19" s="57">
        <f>G18-G20</f>
        <v>21.789000000000001</v>
      </c>
      <c r="H19" s="58">
        <f t="shared" si="0"/>
        <v>-25.479000000000003</v>
      </c>
    </row>
    <row r="20" spans="1:8" ht="12.75" customHeight="1" x14ac:dyDescent="0.25">
      <c r="A20" s="125" t="s">
        <v>68</v>
      </c>
      <c r="B20" s="114"/>
      <c r="C20" s="57">
        <f>C18*10%</f>
        <v>0.24100000000000002</v>
      </c>
      <c r="D20" s="57">
        <f>D18*10%</f>
        <v>-2.3920000000000003</v>
      </c>
      <c r="E20" s="57">
        <f>E18*10%</f>
        <v>2.8600000000000003</v>
      </c>
      <c r="F20" s="57">
        <f>F18*10%</f>
        <v>2.4210000000000003</v>
      </c>
      <c r="G20" s="57">
        <f>G18*10%</f>
        <v>2.4210000000000003</v>
      </c>
      <c r="H20" s="58">
        <f t="shared" si="0"/>
        <v>-2.8310000000000004</v>
      </c>
    </row>
    <row r="21" spans="1:8" ht="14.25" customHeight="1" x14ac:dyDescent="0.25">
      <c r="A21" s="73" t="s">
        <v>98</v>
      </c>
      <c r="B21" s="74"/>
      <c r="C21" s="60">
        <v>4.43</v>
      </c>
      <c r="D21" s="57">
        <v>-37.549999999999997</v>
      </c>
      <c r="E21" s="57">
        <f>50.97+0.43+0.1+1.07</f>
        <v>52.57</v>
      </c>
      <c r="F21" s="57">
        <f>43+0.3+0.08+0.9</f>
        <v>44.279999999999994</v>
      </c>
      <c r="G21" s="69">
        <f>F21</f>
        <v>44.279999999999994</v>
      </c>
      <c r="H21" s="58">
        <f t="shared" si="0"/>
        <v>-45.84</v>
      </c>
    </row>
    <row r="22" spans="1:8" ht="14.25" customHeight="1" x14ac:dyDescent="0.25">
      <c r="A22" s="70" t="s">
        <v>67</v>
      </c>
      <c r="B22" s="71"/>
      <c r="C22" s="57">
        <f>C21-C23</f>
        <v>3.9869999999999997</v>
      </c>
      <c r="D22" s="57">
        <f>D21-D23</f>
        <v>-33.794999999999995</v>
      </c>
      <c r="E22" s="57">
        <f>E21-E23</f>
        <v>47.313000000000002</v>
      </c>
      <c r="F22" s="57">
        <f>F21-F23</f>
        <v>39.851999999999997</v>
      </c>
      <c r="G22" s="57">
        <f>G21-G23</f>
        <v>39.851999999999997</v>
      </c>
      <c r="H22" s="58">
        <f t="shared" si="0"/>
        <v>-41.256</v>
      </c>
    </row>
    <row r="23" spans="1:8" x14ac:dyDescent="0.25">
      <c r="A23" s="125" t="s">
        <v>68</v>
      </c>
      <c r="B23" s="114"/>
      <c r="C23" s="57">
        <f>C21*10%</f>
        <v>0.443</v>
      </c>
      <c r="D23" s="57">
        <f>D21*10%</f>
        <v>-3.7549999999999999</v>
      </c>
      <c r="E23" s="57">
        <f>E21*10%</f>
        <v>5.2570000000000006</v>
      </c>
      <c r="F23" s="57">
        <f>F21*10%</f>
        <v>4.4279999999999999</v>
      </c>
      <c r="G23" s="57">
        <f>G21*10%</f>
        <v>4.4279999999999999</v>
      </c>
      <c r="H23" s="58">
        <f t="shared" si="0"/>
        <v>-4.5840000000000005</v>
      </c>
    </row>
    <row r="24" spans="1:8" ht="7.5" customHeight="1" x14ac:dyDescent="0.25">
      <c r="A24" s="75"/>
      <c r="B24" s="76"/>
      <c r="C24" s="57"/>
      <c r="D24" s="57"/>
      <c r="E24" s="57"/>
      <c r="F24" s="57"/>
      <c r="G24" s="57"/>
      <c r="H24" s="57"/>
    </row>
    <row r="25" spans="1:8" ht="18" customHeight="1" x14ac:dyDescent="0.25">
      <c r="A25" s="130" t="s">
        <v>46</v>
      </c>
      <c r="B25" s="137"/>
      <c r="C25" s="60">
        <v>5.29</v>
      </c>
      <c r="D25" s="60">
        <v>-60.78</v>
      </c>
      <c r="E25" s="60">
        <v>63.85</v>
      </c>
      <c r="F25" s="60">
        <v>54.03</v>
      </c>
      <c r="G25" s="77">
        <f>G26+G27</f>
        <v>5.4030000000000005</v>
      </c>
      <c r="H25" s="57">
        <f>F25-E25+D25+F25-G25</f>
        <v>-21.972999999999992</v>
      </c>
    </row>
    <row r="26" spans="1:8" ht="15" customHeight="1" x14ac:dyDescent="0.25">
      <c r="A26" s="78" t="s">
        <v>70</v>
      </c>
      <c r="B26" s="79"/>
      <c r="C26" s="60">
        <f>C25-C27</f>
        <v>4.7610000000000001</v>
      </c>
      <c r="D26" s="60">
        <v>-57.05</v>
      </c>
      <c r="E26" s="57">
        <f>E25-E27</f>
        <v>57.465000000000003</v>
      </c>
      <c r="F26" s="57">
        <f>F25-F27</f>
        <v>48.627000000000002</v>
      </c>
      <c r="G26" s="80">
        <f>G48</f>
        <v>0</v>
      </c>
      <c r="H26" s="57">
        <f>F26-E26+D26+F26-G26</f>
        <v>-17.261000000000003</v>
      </c>
    </row>
    <row r="27" spans="1:8" ht="12.75" customHeight="1" x14ac:dyDescent="0.25">
      <c r="A27" s="125" t="s">
        <v>68</v>
      </c>
      <c r="B27" s="114"/>
      <c r="C27" s="57">
        <f>C25*10%</f>
        <v>0.52900000000000003</v>
      </c>
      <c r="D27" s="57">
        <v>-3.72</v>
      </c>
      <c r="E27" s="57">
        <f>E25*10%</f>
        <v>6.3850000000000007</v>
      </c>
      <c r="F27" s="57">
        <f>F25*10%</f>
        <v>5.4030000000000005</v>
      </c>
      <c r="G27" s="57">
        <f>F27</f>
        <v>5.4030000000000005</v>
      </c>
      <c r="H27" s="57">
        <f>F27-E27+D27+F27-G27</f>
        <v>-4.702</v>
      </c>
    </row>
    <row r="28" spans="1:8" ht="10.5" customHeight="1" x14ac:dyDescent="0.25">
      <c r="A28" s="75"/>
      <c r="B28" s="76"/>
      <c r="C28" s="57"/>
      <c r="D28" s="57"/>
      <c r="E28" s="57"/>
      <c r="F28" s="57"/>
      <c r="G28" s="57"/>
      <c r="H28" s="57"/>
    </row>
    <row r="29" spans="1:8" ht="12.75" customHeight="1" x14ac:dyDescent="0.25">
      <c r="A29" s="138" t="s">
        <v>108</v>
      </c>
      <c r="B29" s="139"/>
      <c r="C29" s="57"/>
      <c r="D29" s="60">
        <v>-5.19</v>
      </c>
      <c r="E29" s="60">
        <f>E31+E32+E33+E34</f>
        <v>10.909999999999998</v>
      </c>
      <c r="F29" s="60">
        <f>F31+F32+F33+F34</f>
        <v>9.1999999999999993</v>
      </c>
      <c r="G29" s="60">
        <f>G31+G32+G33+G34</f>
        <v>9.1999999999999993</v>
      </c>
      <c r="H29" s="57">
        <f>F29-E29+D29+F29-G29</f>
        <v>-6.8999999999999995</v>
      </c>
    </row>
    <row r="30" spans="1:8" ht="12.75" customHeight="1" x14ac:dyDescent="0.25">
      <c r="A30" s="70" t="s">
        <v>109</v>
      </c>
      <c r="B30" s="81"/>
      <c r="C30" s="57"/>
      <c r="D30" s="57"/>
      <c r="E30" s="57"/>
      <c r="F30" s="57"/>
      <c r="G30" s="57"/>
      <c r="H30" s="57"/>
    </row>
    <row r="31" spans="1:8" ht="12.75" customHeight="1" x14ac:dyDescent="0.25">
      <c r="A31" s="140" t="s">
        <v>110</v>
      </c>
      <c r="B31" s="141"/>
      <c r="C31" s="57"/>
      <c r="D31" s="57">
        <v>-0.36</v>
      </c>
      <c r="E31" s="57">
        <v>0.98</v>
      </c>
      <c r="F31" s="57">
        <v>0.83</v>
      </c>
      <c r="G31" s="57">
        <f>F31</f>
        <v>0.83</v>
      </c>
      <c r="H31" s="57">
        <f t="shared" ref="H31:H34" si="1">F31-E31+D31+F31-G31</f>
        <v>-0.51</v>
      </c>
    </row>
    <row r="32" spans="1:8" ht="12.75" customHeight="1" x14ac:dyDescent="0.25">
      <c r="A32" s="140" t="s">
        <v>112</v>
      </c>
      <c r="B32" s="141"/>
      <c r="C32" s="57"/>
      <c r="D32" s="57">
        <v>-1.6</v>
      </c>
      <c r="E32" s="57">
        <v>4.5599999999999996</v>
      </c>
      <c r="F32" s="57">
        <v>3.83</v>
      </c>
      <c r="G32" s="57">
        <f t="shared" ref="G32:G34" si="2">F32</f>
        <v>3.83</v>
      </c>
      <c r="H32" s="57">
        <f t="shared" si="1"/>
        <v>-2.3299999999999996</v>
      </c>
    </row>
    <row r="33" spans="1:9" ht="12.75" customHeight="1" x14ac:dyDescent="0.25">
      <c r="A33" s="140" t="s">
        <v>113</v>
      </c>
      <c r="B33" s="141"/>
      <c r="C33" s="57"/>
      <c r="D33" s="57">
        <v>-2.97</v>
      </c>
      <c r="E33" s="57">
        <v>4.38</v>
      </c>
      <c r="F33" s="57">
        <v>3.7</v>
      </c>
      <c r="G33" s="57">
        <f t="shared" si="2"/>
        <v>3.7</v>
      </c>
      <c r="H33" s="57">
        <f t="shared" si="1"/>
        <v>-3.65</v>
      </c>
    </row>
    <row r="34" spans="1:9" ht="12.75" customHeight="1" x14ac:dyDescent="0.25">
      <c r="A34" s="140" t="s">
        <v>111</v>
      </c>
      <c r="B34" s="141"/>
      <c r="C34" s="57"/>
      <c r="D34" s="57">
        <v>-0.26</v>
      </c>
      <c r="E34" s="57">
        <v>0.99</v>
      </c>
      <c r="F34" s="57">
        <v>0.84</v>
      </c>
      <c r="G34" s="57">
        <f t="shared" si="2"/>
        <v>0.84</v>
      </c>
      <c r="H34" s="57">
        <f t="shared" si="1"/>
        <v>-0.41000000000000003</v>
      </c>
    </row>
    <row r="35" spans="1:9" ht="12.75" customHeight="1" x14ac:dyDescent="0.25">
      <c r="A35" s="138" t="s">
        <v>115</v>
      </c>
      <c r="B35" s="141"/>
      <c r="C35" s="57"/>
      <c r="D35" s="57"/>
      <c r="E35" s="57"/>
      <c r="F35" s="57"/>
      <c r="G35" s="57"/>
      <c r="H35" s="57"/>
    </row>
    <row r="36" spans="1:9" ht="12.75" customHeight="1" x14ac:dyDescent="0.25">
      <c r="A36" s="140" t="s">
        <v>116</v>
      </c>
      <c r="B36" s="141"/>
      <c r="C36" s="57" t="s">
        <v>117</v>
      </c>
      <c r="D36" s="57">
        <v>2</v>
      </c>
      <c r="E36" s="57">
        <v>2.4</v>
      </c>
      <c r="F36" s="57">
        <v>2.4</v>
      </c>
      <c r="G36" s="57">
        <f>G37</f>
        <v>0.41</v>
      </c>
      <c r="H36" s="57">
        <f>F36-E36+D36+F36-G36</f>
        <v>3.99</v>
      </c>
    </row>
    <row r="37" spans="1:9" ht="12.75" customHeight="1" x14ac:dyDescent="0.25">
      <c r="A37" s="140" t="s">
        <v>118</v>
      </c>
      <c r="B37" s="141"/>
      <c r="C37" s="57"/>
      <c r="D37" s="57">
        <v>0</v>
      </c>
      <c r="E37" s="57">
        <v>0.41</v>
      </c>
      <c r="F37" s="57">
        <v>0.41</v>
      </c>
      <c r="G37" s="57">
        <f>F37</f>
        <v>0.41</v>
      </c>
      <c r="H37" s="57"/>
    </row>
    <row r="38" spans="1:9" ht="19.5" customHeight="1" x14ac:dyDescent="0.25">
      <c r="A38" s="142" t="s">
        <v>100</v>
      </c>
      <c r="B38" s="143"/>
      <c r="C38" s="57"/>
      <c r="D38" s="57"/>
      <c r="E38" s="60">
        <f>E8+E25+E29+E36</f>
        <v>268.22999999999996</v>
      </c>
      <c r="F38" s="60">
        <f t="shared" ref="F38:G38" si="3">F8+F25+F29+F36</f>
        <v>227.34</v>
      </c>
      <c r="G38" s="60">
        <f t="shared" si="3"/>
        <v>176.72299999999998</v>
      </c>
      <c r="H38" s="57"/>
    </row>
    <row r="39" spans="1:9" ht="16.5" customHeight="1" x14ac:dyDescent="0.25">
      <c r="A39" s="135" t="s">
        <v>102</v>
      </c>
      <c r="B39" s="136"/>
      <c r="C39" s="82"/>
      <c r="D39" s="82">
        <f>D4</f>
        <v>-212.22</v>
      </c>
      <c r="E39" s="59"/>
      <c r="F39" s="59"/>
      <c r="G39" s="82"/>
      <c r="H39" s="82">
        <f>F38-E38+D39+F38-G38</f>
        <v>-202.49299999999994</v>
      </c>
      <c r="I39" s="61"/>
    </row>
    <row r="40" spans="1:9" ht="20.25" customHeight="1" x14ac:dyDescent="0.25">
      <c r="A40" s="135" t="s">
        <v>122</v>
      </c>
      <c r="B40" s="135"/>
      <c r="C40" s="83"/>
      <c r="D40" s="83"/>
      <c r="E40" s="59"/>
      <c r="F40" s="59"/>
      <c r="G40" s="59"/>
      <c r="H40" s="59">
        <f>H41+H42</f>
        <v>-202.49299999999997</v>
      </c>
    </row>
    <row r="41" spans="1:9" ht="24" customHeight="1" x14ac:dyDescent="0.25">
      <c r="A41" s="84" t="s">
        <v>103</v>
      </c>
      <c r="B41" s="84"/>
      <c r="C41" s="83"/>
      <c r="D41" s="83"/>
      <c r="E41" s="59"/>
      <c r="F41" s="59"/>
      <c r="G41" s="59"/>
      <c r="H41" s="59">
        <f>H36</f>
        <v>3.99</v>
      </c>
    </row>
    <row r="42" spans="1:9" ht="24" customHeight="1" x14ac:dyDescent="0.25">
      <c r="A42" s="85" t="s">
        <v>104</v>
      </c>
      <c r="B42" s="86"/>
      <c r="C42" s="83"/>
      <c r="D42" s="83"/>
      <c r="E42" s="59"/>
      <c r="F42" s="59"/>
      <c r="G42" s="59"/>
      <c r="H42" s="59">
        <f>H8+H25+H29</f>
        <v>-206.48299999999998</v>
      </c>
    </row>
    <row r="43" spans="1:9" ht="13.5" customHeight="1" x14ac:dyDescent="0.25">
      <c r="A43" s="87"/>
      <c r="B43" s="88"/>
      <c r="C43" s="89"/>
      <c r="D43" s="89"/>
      <c r="E43" s="90"/>
      <c r="F43" s="90"/>
      <c r="G43" s="90"/>
      <c r="H43" s="89"/>
    </row>
    <row r="44" spans="1:9" ht="15.75" customHeight="1" x14ac:dyDescent="0.25">
      <c r="A44" s="61"/>
      <c r="B44" s="91"/>
      <c r="C44" s="91"/>
      <c r="D44" s="61"/>
      <c r="E44" s="61"/>
      <c r="F44" s="61"/>
      <c r="G44" s="61"/>
      <c r="H44" s="61"/>
    </row>
    <row r="45" spans="1:9" x14ac:dyDescent="0.25">
      <c r="A45" s="92" t="s">
        <v>126</v>
      </c>
      <c r="B45" s="91"/>
      <c r="C45" s="91"/>
      <c r="D45" s="93"/>
      <c r="E45" s="93"/>
      <c r="F45" s="93"/>
      <c r="G45" s="93"/>
      <c r="H45" s="61"/>
    </row>
    <row r="46" spans="1:9" x14ac:dyDescent="0.25">
      <c r="A46" s="113" t="s">
        <v>55</v>
      </c>
      <c r="B46" s="114"/>
      <c r="C46" s="114"/>
      <c r="D46" s="115"/>
      <c r="E46" s="94" t="s">
        <v>56</v>
      </c>
      <c r="F46" s="94" t="s">
        <v>57</v>
      </c>
      <c r="G46" s="94" t="s">
        <v>101</v>
      </c>
      <c r="H46" s="57"/>
    </row>
    <row r="47" spans="1:9" x14ac:dyDescent="0.25">
      <c r="A47" s="113" t="s">
        <v>54</v>
      </c>
      <c r="B47" s="114"/>
      <c r="C47" s="114"/>
      <c r="D47" s="115"/>
      <c r="E47" s="94"/>
      <c r="F47" s="94"/>
      <c r="G47" s="94">
        <v>0</v>
      </c>
      <c r="H47" s="57"/>
    </row>
    <row r="48" spans="1:9" x14ac:dyDescent="0.25">
      <c r="A48" s="116" t="s">
        <v>8</v>
      </c>
      <c r="B48" s="117"/>
      <c r="C48" s="117"/>
      <c r="D48" s="118"/>
      <c r="E48" s="94"/>
      <c r="F48" s="94"/>
      <c r="G48" s="94">
        <f>SUM(G47:G47)</f>
        <v>0</v>
      </c>
      <c r="H48" s="57"/>
    </row>
    <row r="49" spans="1:7" x14ac:dyDescent="0.25">
      <c r="A49" s="18" t="s">
        <v>47</v>
      </c>
      <c r="D49" s="20"/>
      <c r="E49" s="20"/>
      <c r="F49" s="20"/>
      <c r="G49" s="20"/>
    </row>
    <row r="50" spans="1:7" x14ac:dyDescent="0.25">
      <c r="A50" s="18" t="s">
        <v>48</v>
      </c>
      <c r="D50" s="20"/>
      <c r="E50" s="20"/>
      <c r="F50" s="20"/>
      <c r="G50" s="20"/>
    </row>
    <row r="51" spans="1:7" ht="23.25" customHeight="1" x14ac:dyDescent="0.25">
      <c r="A51" s="119" t="s">
        <v>59</v>
      </c>
      <c r="B51" s="120"/>
      <c r="C51" s="120"/>
      <c r="D51" s="120"/>
      <c r="E51" s="121"/>
      <c r="F51" s="33" t="s">
        <v>57</v>
      </c>
      <c r="G51" s="32" t="s">
        <v>58</v>
      </c>
    </row>
    <row r="52" spans="1:7" x14ac:dyDescent="0.25">
      <c r="A52" s="122"/>
      <c r="B52" s="123"/>
      <c r="C52" s="123"/>
      <c r="D52" s="123"/>
      <c r="E52" s="124"/>
      <c r="F52" s="31" t="s">
        <v>54</v>
      </c>
      <c r="G52" s="31"/>
    </row>
    <row r="53" spans="1:7" x14ac:dyDescent="0.25">
      <c r="A53" s="37"/>
      <c r="B53" s="38"/>
      <c r="C53" s="38"/>
      <c r="D53" s="38"/>
      <c r="E53" s="38"/>
      <c r="F53" s="39"/>
      <c r="G53" s="39"/>
    </row>
    <row r="54" spans="1:7" x14ac:dyDescent="0.25">
      <c r="A54" s="37"/>
      <c r="B54" s="38"/>
      <c r="C54" s="38"/>
      <c r="D54" s="38"/>
      <c r="E54" s="38"/>
      <c r="F54" s="39"/>
      <c r="G54" s="39"/>
    </row>
    <row r="55" spans="1:7" x14ac:dyDescent="0.25">
      <c r="A55" s="39"/>
      <c r="B55" s="53"/>
      <c r="C55" s="25"/>
      <c r="D55" s="42"/>
      <c r="E55" s="39"/>
      <c r="F55" s="39"/>
      <c r="G55" s="39"/>
    </row>
    <row r="56" spans="1:7" x14ac:dyDescent="0.25">
      <c r="A56" s="40"/>
      <c r="B56" s="41"/>
      <c r="C56" s="25"/>
      <c r="D56" s="42"/>
      <c r="E56" s="39"/>
      <c r="F56" s="39"/>
      <c r="G56" s="39"/>
    </row>
    <row r="57" spans="1:7" x14ac:dyDescent="0.25">
      <c r="A57" s="18" t="s">
        <v>99</v>
      </c>
      <c r="F57" s="43"/>
    </row>
    <row r="58" spans="1:7" x14ac:dyDescent="0.25">
      <c r="A58" s="109" t="s">
        <v>127</v>
      </c>
      <c r="B58" s="110"/>
      <c r="C58" s="110"/>
      <c r="D58" s="110"/>
      <c r="E58" s="110"/>
      <c r="F58" s="110"/>
      <c r="G58" s="110"/>
    </row>
    <row r="59" spans="1:7" x14ac:dyDescent="0.25">
      <c r="A59" s="111" t="s">
        <v>130</v>
      </c>
      <c r="B59" s="112"/>
      <c r="C59" s="112"/>
      <c r="D59" s="112"/>
      <c r="E59" s="112"/>
      <c r="F59" s="112"/>
      <c r="G59" s="112"/>
    </row>
    <row r="60" spans="1:7" x14ac:dyDescent="0.25">
      <c r="A60" s="112"/>
      <c r="B60" s="112"/>
      <c r="C60" s="112"/>
      <c r="D60" s="112"/>
      <c r="E60" s="112"/>
      <c r="F60" s="112"/>
      <c r="G60" s="112"/>
    </row>
    <row r="61" spans="1:7" x14ac:dyDescent="0.25">
      <c r="A61" s="112"/>
      <c r="B61" s="112"/>
      <c r="C61" s="112"/>
      <c r="D61" s="112"/>
      <c r="E61" s="112"/>
      <c r="F61" s="112"/>
      <c r="G61" s="112"/>
    </row>
    <row r="62" spans="1:7" ht="30.75" customHeight="1" x14ac:dyDescent="0.25">
      <c r="A62" s="112"/>
      <c r="B62" s="112"/>
      <c r="C62" s="112"/>
      <c r="D62" s="112"/>
      <c r="E62" s="112"/>
      <c r="F62" s="112"/>
      <c r="G62" s="112"/>
    </row>
    <row r="63" spans="1:7" ht="30.75" customHeight="1" x14ac:dyDescent="0.25">
      <c r="A63" s="50"/>
      <c r="B63" s="50"/>
      <c r="C63" s="50"/>
      <c r="D63" s="50"/>
      <c r="E63" s="50"/>
      <c r="F63" s="50"/>
      <c r="G63" s="50"/>
    </row>
    <row r="64" spans="1:7" x14ac:dyDescent="0.25">
      <c r="A64" s="18" t="s">
        <v>71</v>
      </c>
      <c r="B64" s="51"/>
      <c r="C64" s="52"/>
      <c r="D64" s="4"/>
      <c r="E64" s="4"/>
      <c r="F64" s="4"/>
    </row>
    <row r="65" spans="1:6" x14ac:dyDescent="0.25">
      <c r="A65" s="18" t="s">
        <v>72</v>
      </c>
      <c r="B65" s="51"/>
      <c r="C65" s="52"/>
      <c r="D65" s="4"/>
      <c r="E65" s="18" t="s">
        <v>128</v>
      </c>
      <c r="F65" s="4"/>
    </row>
    <row r="66" spans="1:6" x14ac:dyDescent="0.25">
      <c r="A66" s="18" t="s">
        <v>78</v>
      </c>
      <c r="B66" s="51"/>
      <c r="C66" s="52"/>
      <c r="D66" s="4"/>
      <c r="E66" s="4"/>
      <c r="F66" s="4"/>
    </row>
    <row r="67" spans="1:6" x14ac:dyDescent="0.25">
      <c r="A67" s="18"/>
      <c r="B67" s="51"/>
      <c r="C67" s="52"/>
      <c r="D67" s="4"/>
      <c r="E67" s="4"/>
      <c r="F67" s="4"/>
    </row>
    <row r="68" spans="1:6" x14ac:dyDescent="0.25">
      <c r="A68" s="16" t="s">
        <v>73</v>
      </c>
    </row>
    <row r="69" spans="1:6" x14ac:dyDescent="0.25">
      <c r="A69" s="16" t="s">
        <v>74</v>
      </c>
    </row>
    <row r="70" spans="1:6" x14ac:dyDescent="0.25">
      <c r="A70" s="16" t="s">
        <v>129</v>
      </c>
    </row>
    <row r="71" spans="1:6" x14ac:dyDescent="0.25">
      <c r="A71" s="16" t="s">
        <v>75</v>
      </c>
    </row>
    <row r="72" spans="1:6" x14ac:dyDescent="0.25">
      <c r="A72" s="16"/>
    </row>
  </sheetData>
  <mergeCells count="33">
    <mergeCell ref="A39:B39"/>
    <mergeCell ref="A40:B40"/>
    <mergeCell ref="A23:B23"/>
    <mergeCell ref="A25:B25"/>
    <mergeCell ref="A27:B27"/>
    <mergeCell ref="A29:B29"/>
    <mergeCell ref="A31:B31"/>
    <mergeCell ref="A32:B32"/>
    <mergeCell ref="A35:B35"/>
    <mergeCell ref="A36:B36"/>
    <mergeCell ref="A37:B37"/>
    <mergeCell ref="A33:B33"/>
    <mergeCell ref="A34:B34"/>
    <mergeCell ref="A38:B38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58:G58"/>
    <mergeCell ref="A59:G62"/>
    <mergeCell ref="A46:D46"/>
    <mergeCell ref="A47:D47"/>
    <mergeCell ref="A48:D48"/>
    <mergeCell ref="A51:E51"/>
    <mergeCell ref="A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2020-03-20T01:31:37Z</cp:lastPrinted>
  <dcterms:created xsi:type="dcterms:W3CDTF">2013-02-18T04:38:06Z</dcterms:created>
  <dcterms:modified xsi:type="dcterms:W3CDTF">2020-03-20T01:31:44Z</dcterms:modified>
</cp:coreProperties>
</file>