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9" i="8"/>
  <c r="H34"/>
  <c r="H33"/>
  <c r="H32"/>
  <c r="H31"/>
  <c r="H29"/>
  <c r="F29"/>
  <c r="E29"/>
  <c r="G23"/>
  <c r="G22"/>
  <c r="G20"/>
  <c r="G19"/>
  <c r="G17"/>
  <c r="G16"/>
  <c r="G14"/>
  <c r="G13"/>
  <c r="G25"/>
  <c r="G8"/>
  <c r="G35"/>
  <c r="F8"/>
  <c r="F35"/>
  <c r="E35"/>
  <c r="D9"/>
  <c r="H8"/>
  <c r="F27"/>
  <c r="H27"/>
  <c r="F26"/>
  <c r="H26"/>
  <c r="H38"/>
  <c r="H37"/>
  <c r="G10"/>
  <c r="G9"/>
  <c r="E8"/>
  <c r="E27"/>
  <c r="H36"/>
  <c r="E26"/>
  <c r="H25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</calcChain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<sst xmlns="http://schemas.openxmlformats.org/spreadsheetml/2006/main" count="168" uniqueCount="146">
  <si>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</si>
  <si>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</si>
  <si>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</si>
  <si>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</si>
  <si>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</si>
  <si>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</si>
  <si>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</si>
  <si>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</si>
  <si>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</si>
  <si>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</si>
  <si>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</si>
  <si>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</si>
  <si>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</si>
  <si>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</si>
  <si>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</si>
  <si>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</si>
  <si>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</si>
  <si>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</si>
  <si>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</si>
  <si>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</si>
  <si>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</si>
  <si>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</si>
  <si>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</si>
  <si>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</si>
  <si>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</si>
  <si>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</si>
  <si>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</si>
  <si>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</si>
  <si>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</si>
  <si>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</si>
  <si>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</si>
  <si>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</si>
  <si>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</si>
  <si>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</si>
  <si>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</si>
  <si>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</si>
  <si>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</si>
  <si>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</si>
  <si>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</si>
  <si>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</si>
  <si>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</si>
  <si>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</si>
  <si>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</si>
  <si>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</si>
  <si>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</si>
  <si>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</si>
  <si>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</si>
  <si>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</si>
  <si>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</si>
  <si>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</si>
  <si>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</si>
  <si>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</si>
  <si>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</si>
  <si>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</si>
  <si>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</si>
  <si>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</si>
  <si>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</si>
  <si>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</si>
  <si>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</si>
  <si>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</si>
  <si>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</si>
  <si>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</si>
  <si>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</si>
  <si>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</si>
  <si>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</si>
  <si>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</si>
  <si>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</si>
  <si>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</si>
  <si>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</si>
  <si>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</si>
  <si>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</si>
  <si>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</si>
  <si>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</si>
  <si>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</si>
  <si>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</si>
  <si>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</si>
  <si>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</si>
  <si>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</si>
  <si>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</si>
  <si>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</si>
  <si>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</si>
  <si>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</si>
  <si>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</si>
  <si>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</si>
  <si>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</si>
  <si>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</si>
  <si>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</si>
  <si>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</si>
  <si>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</si>
  <si>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</si>
  <si>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</si>
  <si>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</si>
  <si>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</si>
  <si>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</si>
  <si>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№ 20 по ул. Тунгусской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</si>
  <si>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</si>
  <si>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</si>
  <si>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</si>
  <si>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</si>
  <si>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</si>
  <si>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</si>
  <si>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</si>
  <si>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</si>
  <si>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</si>
  <si>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</si>
  <si>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</si>
  <si>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</si>
  <si>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</si>
  <si>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</si>
  <si>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</si>
  <si>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</si>
  <si>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</si>
  <si>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4 этажа</t>
  </si>
  <si>
    <t xml:space="preserve">                                              01октября  2009 года</t>
  </si>
  <si>
    <t>1.4 Вывоз и утилизация ТБО</t>
  </si>
  <si>
    <t>Тунгусская, 20</t>
  </si>
  <si>
    <t>часть 4.</t>
  </si>
  <si>
    <t>количество проживающих</t>
  </si>
  <si>
    <t>35 чел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</si>
  <si>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</si>
  <si>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</si>
  <si>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</si>
  <si>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</si>
  <si>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</si>
  <si>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</si>
  <si>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</si>
  <si>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Всего: 131,4 кв.м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</si>
  <si>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</si>
  <si>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</si>
  <si>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</si>
  <si>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</si>
  <si>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</si>
  <si>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</si>
  <si>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</si>
  <si>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</si>
  <si>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</si>
  <si>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</si>
  <si>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</si>
  <si>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</si>
  <si>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замена магистрального проводника</t>
  </si>
  <si>
    <t>247 п.м</t>
  </si>
  <si>
    <t>ИП Бочкарев</t>
  </si>
  <si>
    <t>План по  статье "текущий ремонт" на 2018 год.</t>
  </si>
  <si>
    <t>Предложение Управляющей компании: косметический ремонт подъездов. Выполнение работ возможно за счет дополнительного сбора средств.  Собственникам необходимо предоставить протокол общего собрания о согласии проведения указанных работ, либо принять собственное решение  и предоставить в Управляющую компанию для формирования плана текущего ремонта по дому на 2018 год.</t>
  </si>
  <si>
    <t>,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</si>
  <si>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29/03 от 12.03.2018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</si>
</sst>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activeCell="E11" sqref="E11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3" t="s">
        <v>94</v>
      </c>
    </row>
    <row r="4" spans="1:4" ht="14.25" customHeight="1">
      <c r="A4" s="21" t="s">
        <v>145</v>
      </c>
      <c r="C4" s="4"/>
    </row>
    <row r="5" spans="1:4" ht="15" customHeight="1">
      <c r="A5" s="4" t="s">
        <v>9</v>
      </c>
      <c r="C5" s="4"/>
    </row>
    <row r="6" spans="1:4" s="22" customFormat="1" ht="12.75" customHeight="1">
      <c r="A6" s="4" t="s">
        <v>95</v>
      </c>
      <c r="C6" s="20"/>
    </row>
    <row r="7" spans="1:4" s="22" customFormat="1" ht="12.75" customHeight="1">
      <c r="A7" s="20"/>
      <c r="C7" s="20"/>
    </row>
    <row r="8" spans="1:4" s="3" customFormat="1" ht="15" customHeight="1">
      <c r="A8" s="11" t="s">
        <v>0</v>
      </c>
      <c r="B8" s="12" t="s">
        <v>10</v>
      </c>
      <c r="C8" s="26" t="s">
        <v>91</v>
      </c>
      <c r="D8" s="13"/>
    </row>
    <row r="9" spans="1:4" s="3" customFormat="1" ht="12" customHeight="1">
      <c r="A9" s="11" t="s">
        <v>1</v>
      </c>
      <c r="B9" s="12" t="s">
        <v>12</v>
      </c>
      <c r="C9" s="104" t="s">
        <v>13</v>
      </c>
      <c r="D9" s="105"/>
    </row>
    <row r="10" spans="1:4" s="3" customFormat="1" ht="24" customHeight="1">
      <c r="A10" s="11" t="s">
        <v>2</v>
      </c>
      <c r="B10" s="14" t="s">
        <v>14</v>
      </c>
      <c r="C10" s="98" t="s">
        <v>93</v>
      </c>
      <c r="D10" s="99"/>
    </row>
    <row r="11" spans="1:4" s="3" customFormat="1" ht="15" customHeight="1">
      <c r="A11" s="11" t="s">
        <v>3</v>
      </c>
      <c r="B11" s="12" t="s">
        <v>15</v>
      </c>
      <c r="C11" s="104" t="s">
        <v>16</v>
      </c>
      <c r="D11" s="105"/>
    </row>
    <row r="12" spans="1:4" s="3" customFormat="1" ht="15" customHeight="1">
      <c r="A12" s="60" t="s">
        <v>4</v>
      </c>
      <c r="B12" s="61" t="s">
        <v>96</v>
      </c>
      <c r="C12" s="56" t="s">
        <v>97</v>
      </c>
      <c r="D12" s="57" t="s">
        <v>98</v>
      </c>
    </row>
    <row r="13" spans="1:4" s="3" customFormat="1" ht="15" customHeight="1">
      <c r="A13" s="62"/>
      <c r="B13" s="63"/>
      <c r="C13" s="56" t="s">
        <v>99</v>
      </c>
      <c r="D13" s="57" t="s">
        <v>100</v>
      </c>
    </row>
    <row r="14" spans="1:4" s="3" customFormat="1" ht="15" customHeight="1">
      <c r="A14" s="62"/>
      <c r="B14" s="63"/>
      <c r="C14" s="56" t="s">
        <v>101</v>
      </c>
      <c r="D14" s="57" t="s">
        <v>102</v>
      </c>
    </row>
    <row r="15" spans="1:4" s="3" customFormat="1" ht="15" customHeight="1">
      <c r="A15" s="62"/>
      <c r="B15" s="63"/>
      <c r="C15" s="56" t="s">
        <v>103</v>
      </c>
      <c r="D15" s="57" t="s">
        <v>104</v>
      </c>
    </row>
    <row r="16" spans="1:4" s="3" customFormat="1" ht="15" customHeight="1">
      <c r="A16" s="62"/>
      <c r="B16" s="63"/>
      <c r="C16" s="56" t="s">
        <v>105</v>
      </c>
      <c r="D16" s="57" t="s">
        <v>106</v>
      </c>
    </row>
    <row r="17" spans="1:4" s="3" customFormat="1" ht="15" customHeight="1">
      <c r="A17" s="62"/>
      <c r="B17" s="63"/>
      <c r="C17" s="56" t="s">
        <v>107</v>
      </c>
      <c r="D17" s="57" t="s">
        <v>108</v>
      </c>
    </row>
    <row r="18" spans="1:4" s="3" customFormat="1" ht="15" customHeight="1">
      <c r="A18" s="64"/>
      <c r="B18" s="65"/>
      <c r="C18" s="56" t="s">
        <v>109</v>
      </c>
      <c r="D18" s="57" t="s">
        <v>110</v>
      </c>
    </row>
    <row r="19" spans="1:4" s="3" customFormat="1" ht="14.25" customHeight="1">
      <c r="A19" s="11" t="s">
        <v>5</v>
      </c>
      <c r="B19" s="12" t="s">
        <v>17</v>
      </c>
      <c r="C19" s="106" t="s">
        <v>111</v>
      </c>
      <c r="D19" s="107"/>
    </row>
    <row r="20" spans="1:4" s="3" customFormat="1">
      <c r="A20" s="11" t="s">
        <v>6</v>
      </c>
      <c r="B20" s="12" t="s">
        <v>18</v>
      </c>
      <c r="C20" s="108" t="s">
        <v>58</v>
      </c>
      <c r="D20" s="109"/>
    </row>
    <row r="21" spans="1:4" s="3" customFormat="1" ht="16.5" customHeight="1">
      <c r="A21" s="11" t="s">
        <v>7</v>
      </c>
      <c r="B21" s="12" t="s">
        <v>19</v>
      </c>
      <c r="C21" s="98" t="s">
        <v>20</v>
      </c>
      <c r="D21" s="99"/>
    </row>
    <row r="22" spans="1:4" s="3" customFormat="1" ht="16.5" customHeight="1">
      <c r="A22" s="24"/>
      <c r="B22" s="25"/>
      <c r="C22" s="24"/>
      <c r="D22" s="24"/>
    </row>
    <row r="23" spans="1:4" s="5" customFormat="1" ht="15.75" customHeight="1">
      <c r="A23" s="8" t="s">
        <v>21</v>
      </c>
      <c r="B23" s="16"/>
      <c r="C23" s="16" t="s">
        <v>144</v>
      </c>
      <c r="D23" s="16"/>
    </row>
    <row r="24" spans="1:4" s="5" customFormat="1" ht="15.75" customHeight="1">
      <c r="A24" s="15"/>
      <c r="B24" s="16"/>
      <c r="C24" s="16"/>
      <c r="D24" s="16"/>
    </row>
    <row r="25" spans="1:4" ht="21.75" customHeight="1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>
      <c r="A26" s="100" t="s">
        <v>28</v>
      </c>
      <c r="B26" s="101"/>
      <c r="C26" s="101"/>
      <c r="D26" s="102"/>
    </row>
    <row r="27" spans="1:4" s="5" customFormat="1" ht="15" customHeight="1">
      <c r="A27" s="28"/>
      <c r="B27" s="29"/>
      <c r="C27" s="29"/>
      <c r="D27" s="30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19" t="s">
        <v>29</v>
      </c>
      <c r="B29" s="18"/>
      <c r="C29" s="18"/>
      <c r="D29" s="18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19" t="s">
        <v>48</v>
      </c>
      <c r="B31" s="18"/>
      <c r="C31" s="18"/>
      <c r="D31" s="18"/>
    </row>
    <row r="32" spans="1:4" ht="13.5" customHeight="1">
      <c r="A32" s="19" t="s">
        <v>49</v>
      </c>
      <c r="B32" s="18"/>
      <c r="C32" s="18"/>
      <c r="D32" s="18"/>
    </row>
    <row r="33" spans="1:4" ht="12" customHeight="1">
      <c r="A33" s="7">
        <v>1</v>
      </c>
      <c r="B33" s="6" t="s">
        <v>33</v>
      </c>
      <c r="C33" s="6" t="s">
        <v>31</v>
      </c>
      <c r="D33" s="10" t="s">
        <v>34</v>
      </c>
    </row>
    <row r="34" spans="1:4">
      <c r="A34" s="19" t="s">
        <v>35</v>
      </c>
      <c r="B34" s="18"/>
      <c r="C34" s="18"/>
      <c r="D34" s="18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19" t="s">
        <v>38</v>
      </c>
      <c r="B36" s="18"/>
      <c r="C36" s="18"/>
      <c r="D36" s="18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4" t="s">
        <v>54</v>
      </c>
      <c r="B38" s="18"/>
      <c r="C38" s="18"/>
      <c r="D38" s="18"/>
    </row>
    <row r="39" spans="1:4">
      <c r="A39" s="7">
        <v>1</v>
      </c>
      <c r="B39" s="6" t="s">
        <v>40</v>
      </c>
      <c r="C39" s="96">
        <v>1938</v>
      </c>
      <c r="D39" s="103"/>
    </row>
    <row r="40" spans="1:4">
      <c r="A40" s="7">
        <v>2</v>
      </c>
      <c r="B40" s="6" t="s">
        <v>42</v>
      </c>
      <c r="C40" s="96" t="s">
        <v>112</v>
      </c>
      <c r="D40" s="103"/>
    </row>
    <row r="41" spans="1:4" ht="15" customHeight="1">
      <c r="A41" s="7">
        <v>3</v>
      </c>
      <c r="B41" s="6" t="s">
        <v>43</v>
      </c>
      <c r="C41" s="96" t="s">
        <v>90</v>
      </c>
      <c r="D41" s="97"/>
    </row>
    <row r="42" spans="1:4">
      <c r="A42" s="7">
        <v>4</v>
      </c>
      <c r="B42" s="6" t="s">
        <v>41</v>
      </c>
      <c r="C42" s="96" t="s">
        <v>59</v>
      </c>
      <c r="D42" s="97"/>
    </row>
    <row r="43" spans="1:4">
      <c r="A43" s="7">
        <v>5</v>
      </c>
      <c r="B43" s="6" t="s">
        <v>44</v>
      </c>
      <c r="C43" s="96" t="s">
        <v>59</v>
      </c>
      <c r="D43" s="97"/>
    </row>
    <row r="44" spans="1:4">
      <c r="A44" s="7">
        <v>6</v>
      </c>
      <c r="B44" s="6" t="s">
        <v>45</v>
      </c>
      <c r="C44" s="96">
        <v>989.8</v>
      </c>
      <c r="D44" s="103"/>
    </row>
    <row r="45" spans="1:4" ht="15" customHeight="1">
      <c r="A45" s="7">
        <v>7</v>
      </c>
      <c r="B45" s="6" t="s">
        <v>46</v>
      </c>
      <c r="C45" s="96" t="s">
        <v>59</v>
      </c>
      <c r="D45" s="103"/>
    </row>
    <row r="46" spans="1:4">
      <c r="A46" s="7">
        <v>8</v>
      </c>
      <c r="B46" s="6" t="s">
        <v>47</v>
      </c>
      <c r="C46" s="96" t="s">
        <v>126</v>
      </c>
      <c r="D46" s="103"/>
    </row>
    <row r="47" spans="1:4">
      <c r="A47" s="7">
        <v>9</v>
      </c>
      <c r="B47" s="6" t="s">
        <v>117</v>
      </c>
      <c r="C47" s="96" t="s">
        <v>118</v>
      </c>
      <c r="D47" s="103"/>
    </row>
    <row r="48" spans="1:4">
      <c r="A48" s="74"/>
      <c r="B48" s="74" t="s">
        <v>89</v>
      </c>
      <c r="C48" s="74" t="s">
        <v>113</v>
      </c>
      <c r="D48" s="75"/>
    </row>
    <row r="49" spans="1:1" ht="15" customHeight="1">
      <c r="A49" s="4"/>
    </row>
    <row r="50" spans="1:1">
      <c r="A50" s="4"/>
    </row>
    <row r="52" spans="1:1" ht="15" customHeight="1"/>
  </sheetData>
  <mergeCells count="16">
    <mergeCell ref="C47:D47"/>
    <mergeCell ref="C44:D44"/>
    <mergeCell ref="C45:D45"/>
    <mergeCell ref="C46:D46"/>
    <mergeCell ref="C43:D43"/>
    <mergeCell ref="C9:D9"/>
    <mergeCell ref="C10:D10"/>
    <mergeCell ref="C11:D11"/>
    <mergeCell ref="C19:D19"/>
    <mergeCell ref="C20:D20"/>
    <mergeCell ref="C42:D42"/>
    <mergeCell ref="C21:D21"/>
    <mergeCell ref="A26:D26"/>
    <mergeCell ref="C39:D39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opLeftCell="A40" workbookViewId="0">
      <selection activeCell="I58" sqref="I58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28515625" customWidth="1"/>
  </cols>
  <sheetData>
    <row r="1" spans="1:8">
      <c r="A1" s="4" t="s">
        <v>124</v>
      </c>
      <c r="B1"/>
      <c r="C1" s="41"/>
      <c r="D1" s="41"/>
    </row>
    <row r="2" spans="1:8" ht="13.5" customHeight="1">
      <c r="A2" s="4" t="s">
        <v>128</v>
      </c>
      <c r="B2"/>
      <c r="C2" s="41"/>
      <c r="D2" s="41"/>
    </row>
    <row r="3" spans="1:8" ht="56.25" customHeight="1">
      <c r="A3" s="131" t="s">
        <v>65</v>
      </c>
      <c r="B3" s="132"/>
      <c r="C3" s="42" t="s">
        <v>125</v>
      </c>
      <c r="D3" s="31" t="s">
        <v>66</v>
      </c>
      <c r="E3" s="31" t="s">
        <v>67</v>
      </c>
      <c r="F3" s="31" t="s">
        <v>68</v>
      </c>
      <c r="G3" s="43" t="s">
        <v>69</v>
      </c>
      <c r="H3" s="31" t="s">
        <v>70</v>
      </c>
    </row>
    <row r="4" spans="1:8" ht="23.25" customHeight="1">
      <c r="A4" s="134" t="s">
        <v>129</v>
      </c>
      <c r="B4" s="135"/>
      <c r="C4" s="42"/>
      <c r="D4" s="31">
        <v>228.04</v>
      </c>
      <c r="E4" s="31"/>
      <c r="F4" s="31"/>
      <c r="G4" s="43"/>
      <c r="H4" s="31"/>
    </row>
    <row r="5" spans="1:8" ht="22.5" customHeight="1">
      <c r="A5" s="78" t="s">
        <v>122</v>
      </c>
      <c r="B5" s="79"/>
      <c r="C5" s="42"/>
      <c r="D5" s="31">
        <v>307.94</v>
      </c>
      <c r="E5" s="31"/>
      <c r="F5" s="31"/>
      <c r="G5" s="43"/>
      <c r="H5" s="31"/>
    </row>
    <row r="6" spans="1:8" ht="18.75" customHeight="1">
      <c r="A6" s="78" t="s">
        <v>123</v>
      </c>
      <c r="B6" s="79"/>
      <c r="C6" s="42"/>
      <c r="D6" s="31">
        <v>-79.900000000000006</v>
      </c>
      <c r="E6" s="31"/>
      <c r="F6" s="31"/>
      <c r="G6" s="43"/>
      <c r="H6" s="31"/>
    </row>
    <row r="7" spans="1:8" ht="23.25" customHeight="1">
      <c r="A7" s="133" t="s">
        <v>130</v>
      </c>
      <c r="B7" s="120"/>
      <c r="C7" s="120"/>
      <c r="D7" s="120"/>
      <c r="E7" s="120"/>
      <c r="F7" s="120"/>
      <c r="G7" s="120"/>
      <c r="H7" s="121"/>
    </row>
    <row r="8" spans="1:8" ht="17.25" customHeight="1">
      <c r="A8" s="131" t="s">
        <v>71</v>
      </c>
      <c r="B8" s="127"/>
      <c r="C8" s="35">
        <v>15.12</v>
      </c>
      <c r="D8" s="32">
        <v>-78.56</v>
      </c>
      <c r="E8" s="32">
        <f>E12+E15+E18+E21</f>
        <v>179.59</v>
      </c>
      <c r="F8" s="32">
        <f>F12+F15+F18+F21</f>
        <v>145.91</v>
      </c>
      <c r="G8" s="32">
        <f>G12+G15+G18+G21</f>
        <v>145.91</v>
      </c>
      <c r="H8" s="83">
        <f>F8-E8+D8</f>
        <v>-112.24000000000001</v>
      </c>
    </row>
    <row r="9" spans="1:8">
      <c r="A9" s="44" t="s">
        <v>72</v>
      </c>
      <c r="B9" s="45"/>
      <c r="C9" s="7">
        <v>13.61</v>
      </c>
      <c r="D9" s="7">
        <f>D8-D10</f>
        <v>-70.7</v>
      </c>
      <c r="E9" s="82">
        <f>E8-E10</f>
        <v>161.631</v>
      </c>
      <c r="F9" s="82">
        <f>F8-F10</f>
        <v>131.31899999999999</v>
      </c>
      <c r="G9" s="82">
        <f>G8-G10</f>
        <v>131.31899999999999</v>
      </c>
      <c r="H9" s="83">
        <f>F9-E9+D9</f>
        <v>-101.01200000000001</v>
      </c>
    </row>
    <row r="10" spans="1:8">
      <c r="A10" s="128" t="s">
        <v>73</v>
      </c>
      <c r="B10" s="120"/>
      <c r="C10" s="7">
        <v>1.51</v>
      </c>
      <c r="D10" s="7">
        <v>-7.86</v>
      </c>
      <c r="E10" s="82">
        <f>E8*10%</f>
        <v>17.959</v>
      </c>
      <c r="F10" s="82">
        <f>F8*10%</f>
        <v>14.591000000000001</v>
      </c>
      <c r="G10" s="82">
        <f>G8*10%</f>
        <v>14.591000000000001</v>
      </c>
      <c r="H10" s="83">
        <f>F10-E10+D10</f>
        <v>-11.227999999999998</v>
      </c>
    </row>
    <row r="11" spans="1:8" ht="12.75" customHeight="1">
      <c r="A11" s="133" t="s">
        <v>74</v>
      </c>
      <c r="B11" s="126"/>
      <c r="C11" s="126"/>
      <c r="D11" s="126"/>
      <c r="E11" s="126"/>
      <c r="F11" s="126"/>
      <c r="G11" s="126"/>
      <c r="H11" s="127"/>
    </row>
    <row r="12" spans="1:8">
      <c r="A12" s="129" t="s">
        <v>56</v>
      </c>
      <c r="B12" s="130"/>
      <c r="C12" s="35">
        <v>5.65</v>
      </c>
      <c r="D12" s="32">
        <v>-31.59</v>
      </c>
      <c r="E12" s="32">
        <v>67.11</v>
      </c>
      <c r="F12" s="32">
        <v>54.53</v>
      </c>
      <c r="G12" s="32">
        <v>54.53</v>
      </c>
      <c r="H12" s="83">
        <f t="shared" ref="H12:H23" si="0">F12-E12+D12</f>
        <v>-44.17</v>
      </c>
    </row>
    <row r="13" spans="1:8">
      <c r="A13" s="44" t="s">
        <v>72</v>
      </c>
      <c r="B13" s="45"/>
      <c r="C13" s="7">
        <v>5.08</v>
      </c>
      <c r="D13" s="7">
        <v>-28.41</v>
      </c>
      <c r="E13" s="82">
        <f>E12-E14</f>
        <v>60.399000000000001</v>
      </c>
      <c r="F13" s="82">
        <f>F12-F14</f>
        <v>49.076999999999998</v>
      </c>
      <c r="G13" s="82">
        <f>G12-G14</f>
        <v>49.076999999999998</v>
      </c>
      <c r="H13" s="83">
        <f t="shared" si="0"/>
        <v>-39.731999999999999</v>
      </c>
    </row>
    <row r="14" spans="1:8">
      <c r="A14" s="128" t="s">
        <v>73</v>
      </c>
      <c r="B14" s="120"/>
      <c r="C14" s="7">
        <v>0.56999999999999995</v>
      </c>
      <c r="D14" s="7">
        <v>-3.18</v>
      </c>
      <c r="E14" s="82">
        <f>E12*10%</f>
        <v>6.7110000000000003</v>
      </c>
      <c r="F14" s="82">
        <f>F12*10%</f>
        <v>5.4530000000000003</v>
      </c>
      <c r="G14" s="82">
        <f>G12*10%</f>
        <v>5.4530000000000003</v>
      </c>
      <c r="H14" s="83">
        <f t="shared" si="0"/>
        <v>-4.4380000000000006</v>
      </c>
    </row>
    <row r="15" spans="1:8" ht="23.25" customHeight="1">
      <c r="A15" s="129" t="s">
        <v>50</v>
      </c>
      <c r="B15" s="130"/>
      <c r="C15" s="35">
        <v>3.45</v>
      </c>
      <c r="D15" s="32">
        <v>-19.53</v>
      </c>
      <c r="E15" s="32">
        <v>40.98</v>
      </c>
      <c r="F15" s="32">
        <v>33.29</v>
      </c>
      <c r="G15" s="32">
        <v>33.29</v>
      </c>
      <c r="H15" s="83">
        <f t="shared" si="0"/>
        <v>-27.22</v>
      </c>
    </row>
    <row r="16" spans="1:8">
      <c r="A16" s="44" t="s">
        <v>72</v>
      </c>
      <c r="B16" s="45"/>
      <c r="C16" s="7">
        <v>3.1</v>
      </c>
      <c r="D16" s="7">
        <v>-17.57</v>
      </c>
      <c r="E16" s="82">
        <f>E15-E17</f>
        <v>36.881999999999998</v>
      </c>
      <c r="F16" s="82">
        <f>F15-F17</f>
        <v>29.960999999999999</v>
      </c>
      <c r="G16" s="82">
        <f>G15-G17</f>
        <v>29.960999999999999</v>
      </c>
      <c r="H16" s="83">
        <f t="shared" si="0"/>
        <v>-24.491</v>
      </c>
    </row>
    <row r="17" spans="1:8" ht="15" customHeight="1">
      <c r="A17" s="128" t="s">
        <v>73</v>
      </c>
      <c r="B17" s="120"/>
      <c r="C17" s="7">
        <v>0.35</v>
      </c>
      <c r="D17" s="7">
        <v>-1.96</v>
      </c>
      <c r="E17" s="82">
        <f>E15*10%</f>
        <v>4.0979999999999999</v>
      </c>
      <c r="F17" s="82">
        <f>F15*10%</f>
        <v>3.3290000000000002</v>
      </c>
      <c r="G17" s="82">
        <f>G15*10%</f>
        <v>3.3290000000000002</v>
      </c>
      <c r="H17" s="83">
        <f t="shared" si="0"/>
        <v>-2.7289999999999996</v>
      </c>
    </row>
    <row r="18" spans="1:8" ht="15" customHeight="1">
      <c r="A18" s="129" t="s">
        <v>57</v>
      </c>
      <c r="B18" s="130"/>
      <c r="C18" s="42">
        <v>2.37</v>
      </c>
      <c r="D18" s="32">
        <v>-13.25</v>
      </c>
      <c r="E18" s="32">
        <v>28.15</v>
      </c>
      <c r="F18" s="32">
        <v>22.87</v>
      </c>
      <c r="G18" s="32">
        <v>22.87</v>
      </c>
      <c r="H18" s="83">
        <f t="shared" si="0"/>
        <v>-18.529999999999998</v>
      </c>
    </row>
    <row r="19" spans="1:8" ht="13.5" customHeight="1">
      <c r="A19" s="44" t="s">
        <v>72</v>
      </c>
      <c r="B19" s="45"/>
      <c r="C19" s="7">
        <v>2.13</v>
      </c>
      <c r="D19" s="7">
        <v>-11.93</v>
      </c>
      <c r="E19" s="82">
        <f>E18-E20</f>
        <v>25.334999999999997</v>
      </c>
      <c r="F19" s="82">
        <f>F18-F20</f>
        <v>20.583000000000002</v>
      </c>
      <c r="G19" s="82">
        <f>G18-G20</f>
        <v>20.583000000000002</v>
      </c>
      <c r="H19" s="83">
        <f t="shared" si="0"/>
        <v>-16.681999999999995</v>
      </c>
    </row>
    <row r="20" spans="1:8" ht="12.75" customHeight="1">
      <c r="A20" s="128" t="s">
        <v>73</v>
      </c>
      <c r="B20" s="120"/>
      <c r="C20" s="7">
        <v>0.24</v>
      </c>
      <c r="D20" s="7">
        <v>-1.32</v>
      </c>
      <c r="E20" s="82">
        <f>E18*10%</f>
        <v>2.8149999999999999</v>
      </c>
      <c r="F20" s="82">
        <f>F18*10%</f>
        <v>2.2870000000000004</v>
      </c>
      <c r="G20" s="82">
        <f>G18*10%</f>
        <v>2.2870000000000004</v>
      </c>
      <c r="H20" s="83">
        <f t="shared" si="0"/>
        <v>-1.8479999999999996</v>
      </c>
    </row>
    <row r="21" spans="1:8" ht="14.25" customHeight="1">
      <c r="A21" s="10" t="s">
        <v>114</v>
      </c>
      <c r="B21" s="46"/>
      <c r="C21" s="34">
        <v>3.65</v>
      </c>
      <c r="D21" s="7">
        <v>-19.48</v>
      </c>
      <c r="E21" s="7">
        <v>43.35</v>
      </c>
      <c r="F21" s="7">
        <v>35.22</v>
      </c>
      <c r="G21" s="7">
        <v>35.22</v>
      </c>
      <c r="H21" s="83">
        <f t="shared" si="0"/>
        <v>-27.610000000000003</v>
      </c>
    </row>
    <row r="22" spans="1:8" ht="14.25" customHeight="1">
      <c r="A22" s="44" t="s">
        <v>72</v>
      </c>
      <c r="B22" s="45"/>
      <c r="C22" s="7">
        <v>3.29</v>
      </c>
      <c r="D22" s="7">
        <v>-17.54</v>
      </c>
      <c r="E22" s="82">
        <f>E21-E23</f>
        <v>39.015000000000001</v>
      </c>
      <c r="F22" s="82">
        <f>F21-F23</f>
        <v>31.698</v>
      </c>
      <c r="G22" s="82">
        <f>G21-G23</f>
        <v>31.698</v>
      </c>
      <c r="H22" s="83">
        <f t="shared" si="0"/>
        <v>-24.856999999999999</v>
      </c>
    </row>
    <row r="23" spans="1:8">
      <c r="A23" s="128" t="s">
        <v>73</v>
      </c>
      <c r="B23" s="120"/>
      <c r="C23" s="7">
        <v>0.36</v>
      </c>
      <c r="D23" s="7">
        <v>-1.95</v>
      </c>
      <c r="E23" s="82">
        <f>E21*10%</f>
        <v>4.335</v>
      </c>
      <c r="F23" s="82">
        <f>F21*10%</f>
        <v>3.5220000000000002</v>
      </c>
      <c r="G23" s="82">
        <f>G21*10%</f>
        <v>3.5220000000000002</v>
      </c>
      <c r="H23" s="83">
        <f t="shared" si="0"/>
        <v>-2.7629999999999999</v>
      </c>
    </row>
    <row r="24" spans="1:8" ht="7.5" customHeight="1">
      <c r="A24" s="59"/>
      <c r="B24" s="58"/>
      <c r="C24" s="7"/>
      <c r="D24" s="7"/>
      <c r="E24" s="7"/>
      <c r="F24" s="7"/>
      <c r="G24" s="7"/>
      <c r="H24" s="7"/>
    </row>
    <row r="25" spans="1:8" ht="18" customHeight="1">
      <c r="A25" s="131" t="s">
        <v>51</v>
      </c>
      <c r="B25" s="132"/>
      <c r="C25" s="34">
        <v>5.29</v>
      </c>
      <c r="D25" s="34">
        <v>306.58999999999997</v>
      </c>
      <c r="E25" s="34">
        <v>62.83</v>
      </c>
      <c r="F25" s="34">
        <v>51.05</v>
      </c>
      <c r="G25" s="66">
        <f>G26+G27</f>
        <v>364.77000000000004</v>
      </c>
      <c r="H25" s="7">
        <f>F25-E25+D25+F25-G25</f>
        <v>-18.910000000000082</v>
      </c>
    </row>
    <row r="26" spans="1:8" ht="15" customHeight="1">
      <c r="A26" s="67" t="s">
        <v>75</v>
      </c>
      <c r="B26" s="68"/>
      <c r="C26" s="34">
        <v>4.76</v>
      </c>
      <c r="D26" s="34">
        <v>307.94</v>
      </c>
      <c r="E26" s="82">
        <f>E25-E27</f>
        <v>56.546999999999997</v>
      </c>
      <c r="F26" s="82">
        <f>F25-F27</f>
        <v>45.944999999999993</v>
      </c>
      <c r="G26" s="69">
        <v>359.66</v>
      </c>
      <c r="H26" s="82">
        <f>F26-E26+D26+F26-G26</f>
        <v>-16.377000000000066</v>
      </c>
    </row>
    <row r="27" spans="1:8" ht="12.75" customHeight="1">
      <c r="A27" s="128" t="s">
        <v>73</v>
      </c>
      <c r="B27" s="120"/>
      <c r="C27" s="7">
        <v>0.53</v>
      </c>
      <c r="D27" s="7">
        <v>-1.34</v>
      </c>
      <c r="E27" s="82">
        <f>E25*10%</f>
        <v>6.2830000000000004</v>
      </c>
      <c r="F27" s="82">
        <f>F25*10%</f>
        <v>5.1050000000000004</v>
      </c>
      <c r="G27" s="7">
        <v>5.1100000000000003</v>
      </c>
      <c r="H27" s="82">
        <f>F27-E27+D27+F27-G27</f>
        <v>-2.5229999999999997</v>
      </c>
    </row>
    <row r="28" spans="1:8" ht="10.5" customHeight="1">
      <c r="A28" s="92"/>
      <c r="B28" s="93"/>
      <c r="C28" s="7"/>
      <c r="D28" s="7"/>
      <c r="E28" s="82"/>
      <c r="F28" s="82"/>
      <c r="G28" s="7"/>
      <c r="H28" s="82"/>
    </row>
    <row r="29" spans="1:8" ht="12.75" customHeight="1">
      <c r="A29" s="112" t="s">
        <v>132</v>
      </c>
      <c r="B29" s="113"/>
      <c r="C29" s="7"/>
      <c r="D29" s="34">
        <v>0</v>
      </c>
      <c r="E29" s="95">
        <f>E31+E32+E33+E34</f>
        <v>17.39</v>
      </c>
      <c r="F29" s="95">
        <f>F31+F32+F33+F34</f>
        <v>14.15</v>
      </c>
      <c r="G29" s="34">
        <v>14.15</v>
      </c>
      <c r="H29" s="95">
        <f>F29-E29</f>
        <v>-3.24</v>
      </c>
    </row>
    <row r="30" spans="1:8" ht="12.75" customHeight="1">
      <c r="A30" s="44" t="s">
        <v>133</v>
      </c>
      <c r="B30" s="94"/>
      <c r="C30" s="7"/>
      <c r="D30" s="7"/>
      <c r="E30" s="82"/>
      <c r="F30" s="82"/>
      <c r="G30" s="7"/>
      <c r="H30" s="82"/>
    </row>
    <row r="31" spans="1:8" ht="12.75" customHeight="1">
      <c r="A31" s="136" t="s">
        <v>134</v>
      </c>
      <c r="B31" s="124"/>
      <c r="C31" s="7"/>
      <c r="D31" s="7">
        <v>0</v>
      </c>
      <c r="E31" s="82">
        <v>1</v>
      </c>
      <c r="F31" s="82">
        <v>0.81</v>
      </c>
      <c r="G31" s="82">
        <v>0.81</v>
      </c>
      <c r="H31" s="82">
        <f t="shared" ref="H31:H34" si="1">F31-E31</f>
        <v>-0.18999999999999995</v>
      </c>
    </row>
    <row r="32" spans="1:8" ht="12.75" customHeight="1">
      <c r="A32" s="136" t="s">
        <v>136</v>
      </c>
      <c r="B32" s="124"/>
      <c r="C32" s="7"/>
      <c r="D32" s="7">
        <v>0</v>
      </c>
      <c r="E32" s="82">
        <v>4.25</v>
      </c>
      <c r="F32" s="82">
        <v>3.45</v>
      </c>
      <c r="G32" s="82">
        <v>3.45</v>
      </c>
      <c r="H32" s="82">
        <f t="shared" si="1"/>
        <v>-0.79999999999999982</v>
      </c>
    </row>
    <row r="33" spans="1:8" ht="12.75" customHeight="1">
      <c r="A33" s="136" t="s">
        <v>137</v>
      </c>
      <c r="B33" s="124"/>
      <c r="C33" s="7"/>
      <c r="D33" s="7">
        <v>0</v>
      </c>
      <c r="E33" s="82">
        <v>11.64</v>
      </c>
      <c r="F33" s="82">
        <v>9.48</v>
      </c>
      <c r="G33" s="82">
        <v>9.48</v>
      </c>
      <c r="H33" s="82">
        <f t="shared" si="1"/>
        <v>-2.16</v>
      </c>
    </row>
    <row r="34" spans="1:8" ht="12.75" customHeight="1">
      <c r="A34" s="136" t="s">
        <v>135</v>
      </c>
      <c r="B34" s="124"/>
      <c r="C34" s="7"/>
      <c r="D34" s="7">
        <v>0</v>
      </c>
      <c r="E34" s="82">
        <v>0.5</v>
      </c>
      <c r="F34" s="82">
        <v>0.41</v>
      </c>
      <c r="G34" s="82">
        <v>0.41</v>
      </c>
      <c r="H34" s="82">
        <f t="shared" si="1"/>
        <v>-9.0000000000000024E-2</v>
      </c>
    </row>
    <row r="35" spans="1:8" ht="19.5" customHeight="1">
      <c r="A35" s="77" t="s">
        <v>119</v>
      </c>
      <c r="B35" s="76"/>
      <c r="C35" s="7"/>
      <c r="D35" s="7"/>
      <c r="E35" s="95">
        <f>E8+E25+E29</f>
        <v>259.81</v>
      </c>
      <c r="F35" s="95">
        <f t="shared" ref="F35:G35" si="2">F8+F25+F29</f>
        <v>211.10999999999999</v>
      </c>
      <c r="G35" s="95">
        <f t="shared" si="2"/>
        <v>524.83000000000004</v>
      </c>
      <c r="H35" s="7"/>
    </row>
    <row r="36" spans="1:8" ht="16.5" customHeight="1">
      <c r="A36" s="110" t="s">
        <v>121</v>
      </c>
      <c r="B36" s="111"/>
      <c r="C36" s="84"/>
      <c r="D36" s="84">
        <v>228.04</v>
      </c>
      <c r="E36" s="85"/>
      <c r="F36" s="85"/>
      <c r="G36" s="84"/>
      <c r="H36" s="84">
        <f>F35-E35+D36+F35-G35</f>
        <v>-134.38000000000011</v>
      </c>
    </row>
    <row r="37" spans="1:8" ht="20.25" customHeight="1">
      <c r="A37" s="110" t="s">
        <v>131</v>
      </c>
      <c r="B37" s="110"/>
      <c r="C37" s="86"/>
      <c r="D37" s="86"/>
      <c r="E37" s="87"/>
      <c r="F37" s="88"/>
      <c r="G37" s="88"/>
      <c r="H37" s="87">
        <f>H38+H39</f>
        <v>-134.38000000000005</v>
      </c>
    </row>
    <row r="38" spans="1:8" ht="24" customHeight="1">
      <c r="A38" s="89" t="s">
        <v>122</v>
      </c>
      <c r="B38" s="89"/>
      <c r="C38" s="86"/>
      <c r="D38" s="86"/>
      <c r="E38" s="87"/>
      <c r="F38" s="88"/>
      <c r="G38" s="88"/>
      <c r="H38" s="87">
        <f>H26</f>
        <v>-16.377000000000066</v>
      </c>
    </row>
    <row r="39" spans="1:8" ht="24" customHeight="1">
      <c r="A39" s="90" t="s">
        <v>123</v>
      </c>
      <c r="B39" s="91"/>
      <c r="C39" s="86"/>
      <c r="D39" s="86"/>
      <c r="E39" s="87"/>
      <c r="F39" s="88"/>
      <c r="G39" s="88"/>
      <c r="H39" s="87">
        <f>H8+H27+H29</f>
        <v>-118.003</v>
      </c>
    </row>
    <row r="40" spans="1:8" ht="13.5" customHeight="1">
      <c r="A40" s="80"/>
      <c r="B40" s="52"/>
      <c r="C40" s="27"/>
      <c r="D40" s="27"/>
      <c r="E40" s="81"/>
      <c r="F40" s="81"/>
      <c r="G40" s="81"/>
      <c r="H40" s="27"/>
    </row>
    <row r="41" spans="1:8" ht="15.75" customHeight="1"/>
    <row r="42" spans="1:8">
      <c r="A42" s="20" t="s">
        <v>138</v>
      </c>
      <c r="D42" s="22"/>
      <c r="E42" s="22"/>
      <c r="F42" s="22"/>
      <c r="G42" s="22"/>
    </row>
    <row r="43" spans="1:8">
      <c r="A43" s="118" t="s">
        <v>60</v>
      </c>
      <c r="B43" s="120"/>
      <c r="C43" s="120"/>
      <c r="D43" s="121"/>
      <c r="E43" s="36" t="s">
        <v>61</v>
      </c>
      <c r="F43" s="36" t="s">
        <v>62</v>
      </c>
      <c r="G43" s="36" t="s">
        <v>120</v>
      </c>
      <c r="H43" s="7"/>
    </row>
    <row r="44" spans="1:8">
      <c r="A44" s="122" t="s">
        <v>139</v>
      </c>
      <c r="B44" s="123"/>
      <c r="C44" s="123"/>
      <c r="D44" s="124"/>
      <c r="E44" s="37">
        <v>42856</v>
      </c>
      <c r="F44" s="36" t="s">
        <v>140</v>
      </c>
      <c r="G44" s="38">
        <v>359.66</v>
      </c>
      <c r="H44" s="7" t="s">
        <v>141</v>
      </c>
    </row>
    <row r="45" spans="1:8">
      <c r="A45" s="125" t="s">
        <v>8</v>
      </c>
      <c r="B45" s="126"/>
      <c r="C45" s="126"/>
      <c r="D45" s="127"/>
      <c r="E45" s="37"/>
      <c r="F45" s="36"/>
      <c r="G45" s="38"/>
      <c r="H45" s="7"/>
    </row>
    <row r="46" spans="1:8">
      <c r="A46" s="20" t="s">
        <v>52</v>
      </c>
      <c r="D46" s="22"/>
      <c r="E46" s="22"/>
      <c r="F46" s="22"/>
      <c r="G46" s="22"/>
    </row>
    <row r="47" spans="1:8">
      <c r="A47" s="20" t="s">
        <v>53</v>
      </c>
      <c r="D47" s="22"/>
      <c r="E47" s="22"/>
      <c r="F47" s="22"/>
      <c r="G47" s="22"/>
    </row>
    <row r="48" spans="1:8" ht="23.25" customHeight="1">
      <c r="A48" s="118" t="s">
        <v>64</v>
      </c>
      <c r="B48" s="120"/>
      <c r="C48" s="120"/>
      <c r="D48" s="120"/>
      <c r="E48" s="121"/>
      <c r="F48" s="40" t="s">
        <v>62</v>
      </c>
      <c r="G48" s="39" t="s">
        <v>63</v>
      </c>
    </row>
    <row r="49" spans="1:7">
      <c r="A49" s="125"/>
      <c r="B49" s="126"/>
      <c r="C49" s="126"/>
      <c r="D49" s="126"/>
      <c r="E49" s="127"/>
      <c r="F49" s="36" t="s">
        <v>59</v>
      </c>
      <c r="G49" s="36"/>
    </row>
    <row r="50" spans="1:7">
      <c r="A50" s="47"/>
      <c r="B50" s="48"/>
      <c r="C50" s="48"/>
      <c r="D50" s="48"/>
      <c r="E50" s="48"/>
      <c r="F50" s="49"/>
      <c r="G50" s="49"/>
    </row>
    <row r="51" spans="1:7">
      <c r="A51" s="47"/>
      <c r="B51" s="48"/>
      <c r="C51" s="48"/>
      <c r="D51" s="48"/>
      <c r="E51" s="48"/>
      <c r="F51" s="49"/>
      <c r="G51" s="49"/>
    </row>
    <row r="52" spans="1:7">
      <c r="A52" s="53" t="s">
        <v>76</v>
      </c>
      <c r="B52" s="54"/>
      <c r="C52" s="54"/>
      <c r="D52" s="54"/>
      <c r="E52" s="54"/>
      <c r="F52" s="36"/>
      <c r="G52" s="36"/>
    </row>
    <row r="53" spans="1:7">
      <c r="A53" s="118" t="s">
        <v>77</v>
      </c>
      <c r="B53" s="119"/>
      <c r="C53" s="96" t="s">
        <v>78</v>
      </c>
      <c r="D53" s="119"/>
      <c r="E53" s="36" t="s">
        <v>79</v>
      </c>
      <c r="F53" s="36" t="s">
        <v>80</v>
      </c>
      <c r="G53" s="36" t="s">
        <v>81</v>
      </c>
    </row>
    <row r="54" spans="1:7">
      <c r="A54" s="118" t="s">
        <v>115</v>
      </c>
      <c r="B54" s="119"/>
      <c r="C54" s="96" t="s">
        <v>59</v>
      </c>
      <c r="D54" s="121"/>
      <c r="E54" s="36">
        <v>6</v>
      </c>
      <c r="F54" s="36" t="s">
        <v>59</v>
      </c>
      <c r="G54" s="36" t="s">
        <v>59</v>
      </c>
    </row>
    <row r="55" spans="1:7">
      <c r="A55" s="49"/>
      <c r="B55" s="73"/>
      <c r="C55" s="27"/>
      <c r="D55" s="52"/>
      <c r="E55" s="49"/>
      <c r="F55" s="49"/>
      <c r="G55" s="49"/>
    </row>
    <row r="56" spans="1:7">
      <c r="A56" s="50"/>
      <c r="B56" s="51"/>
      <c r="C56" s="27"/>
      <c r="D56" s="52"/>
      <c r="E56" s="49"/>
      <c r="F56" s="49"/>
      <c r="G56" s="49"/>
    </row>
    <row r="57" spans="1:7">
      <c r="A57" s="20" t="s">
        <v>116</v>
      </c>
      <c r="F57" s="55"/>
    </row>
    <row r="58" spans="1:7">
      <c r="A58" s="114" t="s">
        <v>142</v>
      </c>
      <c r="B58" s="115"/>
      <c r="C58" s="115"/>
      <c r="D58" s="115"/>
      <c r="E58" s="115"/>
      <c r="F58" s="115"/>
      <c r="G58" s="115"/>
    </row>
    <row r="59" spans="1:7">
      <c r="A59" s="116" t="s">
        <v>143</v>
      </c>
      <c r="B59" s="117"/>
      <c r="C59" s="117"/>
      <c r="D59" s="117"/>
      <c r="E59" s="117"/>
      <c r="F59" s="117"/>
      <c r="G59" s="117"/>
    </row>
    <row r="60" spans="1:7">
      <c r="A60" s="117"/>
      <c r="B60" s="117"/>
      <c r="C60" s="117"/>
      <c r="D60" s="117"/>
      <c r="E60" s="117"/>
      <c r="F60" s="117"/>
      <c r="G60" s="117"/>
    </row>
    <row r="61" spans="1:7">
      <c r="A61" s="117"/>
      <c r="B61" s="117"/>
      <c r="C61" s="117"/>
      <c r="D61" s="117"/>
      <c r="E61" s="117"/>
      <c r="F61" s="117"/>
      <c r="G61" s="117"/>
    </row>
    <row r="62" spans="1:7" ht="30.75" customHeight="1">
      <c r="A62" s="117"/>
      <c r="B62" s="117"/>
      <c r="C62" s="117"/>
      <c r="D62" s="117"/>
      <c r="E62" s="117"/>
      <c r="F62" s="117"/>
      <c r="G62" s="117"/>
    </row>
    <row r="63" spans="1:7" ht="30.75" customHeight="1">
      <c r="A63" s="70"/>
      <c r="B63" s="70"/>
      <c r="C63" s="70"/>
      <c r="D63" s="70"/>
      <c r="E63" s="70"/>
      <c r="F63" s="70"/>
      <c r="G63" s="70"/>
    </row>
    <row r="64" spans="1:7">
      <c r="A64" s="20" t="s">
        <v>82</v>
      </c>
      <c r="B64" s="71"/>
      <c r="C64" s="72"/>
      <c r="D64" s="4"/>
      <c r="E64" s="4"/>
      <c r="F64" s="4"/>
    </row>
    <row r="65" spans="1:6">
      <c r="A65" s="20" t="s">
        <v>83</v>
      </c>
      <c r="B65" s="71"/>
      <c r="C65" s="72"/>
      <c r="D65" s="4"/>
      <c r="E65" s="20" t="s">
        <v>84</v>
      </c>
      <c r="F65" s="4"/>
    </row>
    <row r="66" spans="1:6">
      <c r="A66" s="20" t="s">
        <v>92</v>
      </c>
      <c r="B66" s="71"/>
      <c r="C66" s="72"/>
      <c r="D66" s="4"/>
      <c r="E66" s="4"/>
      <c r="F66" s="4"/>
    </row>
    <row r="67" spans="1:6">
      <c r="A67" s="20"/>
      <c r="B67" s="71"/>
      <c r="C67" s="72"/>
      <c r="D67" s="4"/>
      <c r="E67" s="4"/>
      <c r="F67" s="4"/>
    </row>
    <row r="68" spans="1:6">
      <c r="A68" s="18" t="s">
        <v>85</v>
      </c>
    </row>
    <row r="69" spans="1:6">
      <c r="A69" s="18" t="s">
        <v>86</v>
      </c>
    </row>
    <row r="70" spans="1:6">
      <c r="A70" s="18" t="s">
        <v>87</v>
      </c>
    </row>
    <row r="71" spans="1:6">
      <c r="A71" s="18" t="s">
        <v>88</v>
      </c>
    </row>
    <row r="72" spans="1:6">
      <c r="A72" s="18"/>
    </row>
  </sheetData>
  <mergeCells count="33">
    <mergeCell ref="A33:B33"/>
    <mergeCell ref="A34:B34"/>
    <mergeCell ref="A23:B23"/>
    <mergeCell ref="A25:B2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36:B36"/>
    <mergeCell ref="A37:B37"/>
    <mergeCell ref="A29:B29"/>
    <mergeCell ref="A58:G58"/>
    <mergeCell ref="A59:G62"/>
    <mergeCell ref="A53:B53"/>
    <mergeCell ref="A54:B54"/>
    <mergeCell ref="A43:D43"/>
    <mergeCell ref="A44:D44"/>
    <mergeCell ref="C53:D53"/>
    <mergeCell ref="C54:D54"/>
    <mergeCell ref="A45:D45"/>
    <mergeCell ref="A48:E48"/>
    <mergeCell ref="A49:E49"/>
    <mergeCell ref="A31:B31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2018-03-12T01:17:42Z</cp:lastPrinted>
  <dcterms:created xsi:type="dcterms:W3CDTF">2013-02-18T04:38:06Z</dcterms:created>
  <dcterms:modified xsi:type="dcterms:W3CDTF">2018-03-13T01:16:39Z</dcterms:modified>
</cp:coreProperties>
</file>