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30" windowWidth="11355" windowHeight="5280" activeTab="1"/>
  </bookViews>
  <sheets>
    <sheet name="УК" sheetId="1" r:id="rId1"/>
    <sheet name="Лист2" sheetId="8" r:id="rId2"/>
  </sheets>
  <calcPr calcId="144525"/>
</workbook>
</file>

<file path=xl/calcChain.xml><?xml version="1.0" encoding="utf-8"?>
<calcChain xmlns="http://schemas.openxmlformats.org/spreadsheetml/2006/main">
  <c r="G31" i="8" l="1"/>
  <c r="H31" i="8" s="1"/>
  <c r="H38" i="8"/>
  <c r="E42" i="8"/>
  <c r="G39" i="8"/>
  <c r="D44" i="8"/>
  <c r="F27" i="8"/>
  <c r="E27" i="8"/>
  <c r="E26" i="8" s="1"/>
  <c r="G26" i="8"/>
  <c r="G25" i="8" s="1"/>
  <c r="H25" i="8" s="1"/>
  <c r="F29" i="8"/>
  <c r="E29" i="8"/>
  <c r="G27" i="8"/>
  <c r="H27" i="8"/>
  <c r="G42" i="8"/>
  <c r="G41" i="8" s="1"/>
  <c r="G40" i="8" s="1"/>
  <c r="H40" i="8" s="1"/>
  <c r="F41" i="8"/>
  <c r="E41" i="8"/>
  <c r="H39" i="8"/>
  <c r="G34" i="8"/>
  <c r="H34" i="8" s="1"/>
  <c r="G33" i="8"/>
  <c r="H33" i="8"/>
  <c r="G32" i="8"/>
  <c r="H32" i="8" s="1"/>
  <c r="F26" i="8"/>
  <c r="F8" i="8"/>
  <c r="F9" i="8" s="1"/>
  <c r="E8" i="8"/>
  <c r="E35" i="8" s="1"/>
  <c r="E43" i="8" s="1"/>
  <c r="G12" i="8"/>
  <c r="G14" i="8" s="1"/>
  <c r="G15" i="8"/>
  <c r="G18" i="8"/>
  <c r="G20" i="8" s="1"/>
  <c r="G21" i="8"/>
  <c r="G23" i="8" s="1"/>
  <c r="G22" i="8" s="1"/>
  <c r="C8" i="8"/>
  <c r="C27" i="8"/>
  <c r="C26" i="8" s="1"/>
  <c r="C23" i="8"/>
  <c r="C22" i="8"/>
  <c r="C20" i="8"/>
  <c r="C19" i="8" s="1"/>
  <c r="C17" i="8"/>
  <c r="C16" i="8" s="1"/>
  <c r="C14" i="8"/>
  <c r="C13" i="8" s="1"/>
  <c r="F23" i="8"/>
  <c r="F22" i="8" s="1"/>
  <c r="E23" i="8"/>
  <c r="E22" i="8" s="1"/>
  <c r="F20" i="8"/>
  <c r="F19" i="8" s="1"/>
  <c r="E20" i="8"/>
  <c r="E19" i="8" s="1"/>
  <c r="F17" i="8"/>
  <c r="F16" i="8" s="1"/>
  <c r="E17" i="8"/>
  <c r="E16" i="8" s="1"/>
  <c r="F14" i="8"/>
  <c r="F13" i="8" s="1"/>
  <c r="E14" i="8"/>
  <c r="E13" i="8" s="1"/>
  <c r="H12" i="8"/>
  <c r="D14" i="8"/>
  <c r="D13" i="8" s="1"/>
  <c r="H15" i="8"/>
  <c r="D17" i="8"/>
  <c r="D16" i="8" s="1"/>
  <c r="H18" i="8"/>
  <c r="D20" i="8"/>
  <c r="D19" i="8" s="1"/>
  <c r="H21" i="8"/>
  <c r="D22" i="8"/>
  <c r="D9" i="8"/>
  <c r="G55" i="8"/>
  <c r="H10" i="8"/>
  <c r="G13" i="8" l="1"/>
  <c r="E9" i="8"/>
  <c r="H9" i="8" s="1"/>
  <c r="H17" i="8"/>
  <c r="G8" i="8"/>
  <c r="C9" i="8"/>
  <c r="C10" i="8"/>
  <c r="F35" i="8"/>
  <c r="F43" i="8" s="1"/>
  <c r="H44" i="8" s="1"/>
  <c r="H8" i="8"/>
  <c r="H26" i="8"/>
  <c r="H46" i="8" s="1"/>
  <c r="H42" i="8"/>
  <c r="G17" i="8"/>
  <c r="G16" i="8" s="1"/>
  <c r="H41" i="8"/>
  <c r="H16" i="8"/>
  <c r="H22" i="8"/>
  <c r="H13" i="8"/>
  <c r="G9" i="8"/>
  <c r="H19" i="8"/>
  <c r="H14" i="8"/>
  <c r="G29" i="8"/>
  <c r="H29" i="8" s="1"/>
  <c r="G19" i="8"/>
  <c r="H23" i="8"/>
  <c r="H20" i="8"/>
  <c r="H47" i="8" l="1"/>
  <c r="H45" i="8" s="1"/>
  <c r="G35" i="8"/>
</calcChain>
</file>

<file path=xl/sharedStrings.xml><?xml version="1.0" encoding="utf-8"?>
<sst xmlns="http://schemas.openxmlformats.org/spreadsheetml/2006/main" count="170" uniqueCount="149">
  <si>
    <t>1</t>
  </si>
  <si>
    <t>2</t>
  </si>
  <si>
    <t>3</t>
  </si>
  <si>
    <t>4</t>
  </si>
  <si>
    <t>5</t>
  </si>
  <si>
    <t>6</t>
  </si>
  <si>
    <t>7</t>
  </si>
  <si>
    <t>8</t>
  </si>
  <si>
    <t>Часть 1.</t>
  </si>
  <si>
    <t>Наименвание юридического лица</t>
  </si>
  <si>
    <t xml:space="preserve">                                                                ул.</t>
  </si>
  <si>
    <t>ФИО руководителя</t>
  </si>
  <si>
    <t>Свидетельство о гос регистрации юр лица</t>
  </si>
  <si>
    <t>Фактический и юридический адрес</t>
  </si>
  <si>
    <t>690005 г.Владивосток, ул. Светланская, 183</t>
  </si>
  <si>
    <t>Адрес электронной почты:</t>
  </si>
  <si>
    <t>Адрес официального сайта в сети "Интернет"</t>
  </si>
  <si>
    <t>Сведения о членстве в СРО</t>
  </si>
  <si>
    <t>не члены СРО</t>
  </si>
  <si>
    <t>2. Сведения об исполнителях работ по содержанию и обслуживанию дома:</t>
  </si>
  <si>
    <t>наименвание организации исполняющей работы</t>
  </si>
  <si>
    <t>адрес</t>
  </si>
  <si>
    <t>телефон диспетчерской службы</t>
  </si>
  <si>
    <t>ул. Светланская, 183</t>
  </si>
  <si>
    <t>2-222-160</t>
  </si>
  <si>
    <t>Санитарное содержание дома: уборка придомовой территории, уборка лестничных клеток, уборка мусоропровода, уборка контейнерных площадок.</t>
  </si>
  <si>
    <t>Техническое обслуживание общего имущества:</t>
  </si>
  <si>
    <t>ООО " Центр"</t>
  </si>
  <si>
    <t>2-269-530</t>
  </si>
  <si>
    <t>Техническое обслуживание лифтов:</t>
  </si>
  <si>
    <t>ООО " Лифт- ДВ"</t>
  </si>
  <si>
    <t>2-223-142</t>
  </si>
  <si>
    <t>Вывоз ТБО:</t>
  </si>
  <si>
    <t>ООО " Экологическое предприятие № 1"</t>
  </si>
  <si>
    <t>Год постройки</t>
  </si>
  <si>
    <t>Количество лифтов</t>
  </si>
  <si>
    <t>Количество этажей</t>
  </si>
  <si>
    <t>Количество подъездов</t>
  </si>
  <si>
    <t>Количество м/ проводов</t>
  </si>
  <si>
    <t>Площадь жилых помещений</t>
  </si>
  <si>
    <t>Площадь не жилых помещений</t>
  </si>
  <si>
    <t>Площадь мест общего пользования</t>
  </si>
  <si>
    <t xml:space="preserve">Аварийное обслуживание: (в рабочие дни с 8-00 до 17-00 часов; </t>
  </si>
  <si>
    <t xml:space="preserve"> праздничные и выходные дни- круглосуточно</t>
  </si>
  <si>
    <t>1.2 Санитарное содержание придом. территории</t>
  </si>
  <si>
    <t>2.Текущий ремонт, всего:</t>
  </si>
  <si>
    <t>Часть 3</t>
  </si>
  <si>
    <t>1. Случаи снижения платы за качество оказываемых  услуг:</t>
  </si>
  <si>
    <t>3. Техническая характеристика дома:</t>
  </si>
  <si>
    <t xml:space="preserve">                       об исполнении договора управления многоквартирным домом </t>
  </si>
  <si>
    <t>1.1 Обслуж. общедом. коммуникаций</t>
  </si>
  <si>
    <t>1.3 Сан содерж. л/клеток</t>
  </si>
  <si>
    <t xml:space="preserve">     uk-lr.ru</t>
  </si>
  <si>
    <t>нет</t>
  </si>
  <si>
    <t>Наименование работ</t>
  </si>
  <si>
    <t>период</t>
  </si>
  <si>
    <t>количество</t>
  </si>
  <si>
    <t>сумма снижения, руб.</t>
  </si>
  <si>
    <t>Вид услуги</t>
  </si>
  <si>
    <t xml:space="preserve">                                     ПЕРЕЧЕНЬ УСЛУГ</t>
  </si>
  <si>
    <t>тариф</t>
  </si>
  <si>
    <t>Остат (+) долг (-)          на нач отчет периода</t>
  </si>
  <si>
    <t>Выставлено в квитанциях</t>
  </si>
  <si>
    <t>Факт оплаты</t>
  </si>
  <si>
    <t>Выполнены работы</t>
  </si>
  <si>
    <t>Остат (+) долг (-)          на конец отчет периода</t>
  </si>
  <si>
    <t>1.Содержание жилья, Всего</t>
  </si>
  <si>
    <t>в том числе: услуги подрядчиков</t>
  </si>
  <si>
    <t>услуги по управлению</t>
  </si>
  <si>
    <t>в том числе: на текущий ремонт</t>
  </si>
  <si>
    <t>Генеральный директор</t>
  </si>
  <si>
    <t>ООО "Управляющая компания</t>
  </si>
  <si>
    <t>ИСП.</t>
  </si>
  <si>
    <t>Произв. отдел - 222-03-88</t>
  </si>
  <si>
    <t>Санитар. отдел -222- 21- 60</t>
  </si>
  <si>
    <t xml:space="preserve"> </t>
  </si>
  <si>
    <t>договор Управления</t>
  </si>
  <si>
    <t>uklr2006@mail.ru</t>
  </si>
  <si>
    <t>часть 4.</t>
  </si>
  <si>
    <t>расшифровка статьи "Содержание   жилья" по видам работ</t>
  </si>
  <si>
    <t>1.4 Вывоз и утилизация ТБО</t>
  </si>
  <si>
    <t xml:space="preserve">Контактные телефоны: </t>
  </si>
  <si>
    <t>приемная</t>
  </si>
  <si>
    <t xml:space="preserve">    2-266-571</t>
  </si>
  <si>
    <t>юридический отдел</t>
  </si>
  <si>
    <t xml:space="preserve">    2-223-647 </t>
  </si>
  <si>
    <t>производственный отдел</t>
  </si>
  <si>
    <t xml:space="preserve">    2-220-388</t>
  </si>
  <si>
    <t>экономический отдел</t>
  </si>
  <si>
    <t>гл.инженер</t>
  </si>
  <si>
    <t xml:space="preserve">    2-205-087</t>
  </si>
  <si>
    <t>санитарный отдел</t>
  </si>
  <si>
    <t xml:space="preserve">    2-222-160</t>
  </si>
  <si>
    <t>гл.энергетик, инж.по лифтам</t>
  </si>
  <si>
    <t xml:space="preserve">    2-223-142</t>
  </si>
  <si>
    <t>ООО " Эра"</t>
  </si>
  <si>
    <t>ООО " Чистый двор"</t>
  </si>
  <si>
    <t>2-265-897</t>
  </si>
  <si>
    <t>.</t>
  </si>
  <si>
    <t>№ 12 по ул. Тунгусской</t>
  </si>
  <si>
    <t xml:space="preserve">1.Сведения об Управляющей компании Ленинского района -2 </t>
  </si>
  <si>
    <t xml:space="preserve"> ООО "Управляющая компания Ленинского района - 2 "</t>
  </si>
  <si>
    <t>от 30 июля 2007 г. серия 25 № 002827453</t>
  </si>
  <si>
    <t xml:space="preserve">Тунгусская, 8 </t>
  </si>
  <si>
    <t>3  этажа</t>
  </si>
  <si>
    <t>3 подъезда</t>
  </si>
  <si>
    <t xml:space="preserve">                                                 01 октября 2009 года</t>
  </si>
  <si>
    <t>Ленинского района -2 "</t>
  </si>
  <si>
    <t>итого по дому:</t>
  </si>
  <si>
    <t>количество зарегистрированных</t>
  </si>
  <si>
    <t>итого:</t>
  </si>
  <si>
    <t>Часть 2.( форма 2.8 стандарта раскрытия информации)</t>
  </si>
  <si>
    <t>переплата потребителями</t>
  </si>
  <si>
    <t>задолженность потребителей</t>
  </si>
  <si>
    <t>Всего д/средств с учетом остатков</t>
  </si>
  <si>
    <t>сумма, т.р.</t>
  </si>
  <si>
    <t>услуги по управлению, налоги</t>
  </si>
  <si>
    <t>3. Коммунальные услуги,всего:</t>
  </si>
  <si>
    <t xml:space="preserve">в том числе: </t>
  </si>
  <si>
    <t>ХВС но содержание ОИ МКД</t>
  </si>
  <si>
    <t>отведение сточных вод</t>
  </si>
  <si>
    <t>ГВС но содержание ОИ МКД</t>
  </si>
  <si>
    <t>эл.энергия но содержание ОИ МКД</t>
  </si>
  <si>
    <t xml:space="preserve">                       Отчет ООО "Управляющей компании Ленинского района -2 "  за 2019 г.</t>
  </si>
  <si>
    <t>2048,90 кв.м.</t>
  </si>
  <si>
    <t>86,20 кв.м.</t>
  </si>
  <si>
    <t>297,30 кв.м.</t>
  </si>
  <si>
    <t>79 чел</t>
  </si>
  <si>
    <t>1.Отчет об исполнении договора управления за 2019 г.(тыс.р.)</t>
  </si>
  <si>
    <t>переходящие остатки д/ср-в на начало 01.01. 2019г.</t>
  </si>
  <si>
    <t xml:space="preserve"> начисления и фактическое поступление средств по статьям затрат за 2019 г.(тыс.р.)</t>
  </si>
  <si>
    <t>переходящие остатки д/ср-в на конец  2019 г.</t>
  </si>
  <si>
    <t>Исполнитель</t>
  </si>
  <si>
    <t>1. На основании решения собрания - доп.сбор на установку УУТЭ</t>
  </si>
  <si>
    <t>Прочие работы и услуги:</t>
  </si>
  <si>
    <t>3. Текущий ремонт коммуникаций, проходящих через нежилые помещения</t>
  </si>
  <si>
    <t>2. Обслуживание теплового счетчика</t>
  </si>
  <si>
    <t>Установка счетчика тепловой энергии</t>
  </si>
  <si>
    <t>ДВЭСК</t>
  </si>
  <si>
    <t>Аварийный ремонт система ХГВС</t>
  </si>
  <si>
    <t>8 пм</t>
  </si>
  <si>
    <t>Эра</t>
  </si>
  <si>
    <t>План по статье "текущий ремонт" на 2020 год.</t>
  </si>
  <si>
    <t>Предложение Управляющей компании: частичный ремонт фасада. Выполнение работ возможно либо за счет дополнительного сбора средств, либо по  мере их накопления на счету дома.</t>
  </si>
  <si>
    <t>Экономич. отдел - 220-50-87</t>
  </si>
  <si>
    <t>3. Перечень работ, выполненных по статье " текущий ремонт"  в 2019 году.</t>
  </si>
  <si>
    <t>А.А. Тяптин</t>
  </si>
  <si>
    <t>Тяптин Андрей Александрович</t>
  </si>
  <si>
    <r>
      <t>ИСХ__№</t>
    </r>
    <r>
      <rPr>
        <b/>
        <u/>
        <sz val="10"/>
        <color theme="1"/>
        <rFont val="Calibri"/>
        <family val="2"/>
        <charset val="204"/>
        <scheme val="minor"/>
      </rPr>
      <t xml:space="preserve">         23/02  от 12.02.2020г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</si>
</sst>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;[Red]0.00"/>
  </numFmts>
  <fonts count="16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0"/>
      <name val="Arial"/>
      <family val="2"/>
      <charset val="204"/>
    </font>
    <font>
      <sz val="8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sz val="8"/>
      <name val="Arial"/>
      <family val="2"/>
      <charset val="204"/>
    </font>
    <font>
      <b/>
      <sz val="8"/>
      <name val="Arial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9"/>
      <color theme="10"/>
      <name val="Calibri"/>
      <family val="2"/>
      <charset val="204"/>
    </font>
    <font>
      <sz val="9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b/>
      <u/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158">
    <xf numFmtId="0" fontId="0" fillId="0" borderId="0" xfId="0"/>
    <xf numFmtId="0" fontId="1" fillId="0" borderId="0" xfId="1"/>
    <xf numFmtId="0" fontId="2" fillId="0" borderId="0" xfId="1" applyFont="1"/>
    <xf numFmtId="0" fontId="0" fillId="0" borderId="0" xfId="0" applyFill="1"/>
    <xf numFmtId="0" fontId="4" fillId="0" borderId="0" xfId="0" applyFont="1"/>
    <xf numFmtId="0" fontId="0" fillId="0" borderId="0" xfId="0" applyFill="1" applyBorder="1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2" fillId="0" borderId="8" xfId="1" applyFont="1" applyFill="1" applyBorder="1" applyAlignment="1">
      <alignment horizontal="left"/>
    </xf>
    <xf numFmtId="0" fontId="3" fillId="0" borderId="3" xfId="0" applyFont="1" applyBorder="1" applyAlignment="1">
      <alignment horizontal="center" wrapText="1"/>
    </xf>
    <xf numFmtId="0" fontId="3" fillId="0" borderId="2" xfId="0" applyFont="1" applyBorder="1"/>
    <xf numFmtId="0" fontId="3" fillId="0" borderId="0" xfId="0" applyFont="1" applyBorder="1"/>
    <xf numFmtId="49" fontId="9" fillId="0" borderId="1" xfId="1" applyNumberFormat="1" applyFont="1" applyFill="1" applyBorder="1" applyAlignment="1">
      <alignment horizontal="center"/>
    </xf>
    <xf numFmtId="0" fontId="9" fillId="0" borderId="1" xfId="1" applyFont="1" applyFill="1" applyBorder="1"/>
    <xf numFmtId="0" fontId="9" fillId="0" borderId="1" xfId="1" applyFont="1" applyFill="1" applyBorder="1" applyAlignment="1">
      <alignment wrapText="1"/>
    </xf>
    <xf numFmtId="0" fontId="10" fillId="0" borderId="8" xfId="1" applyFont="1" applyFill="1" applyBorder="1" applyAlignment="1">
      <alignment horizontal="left"/>
    </xf>
    <xf numFmtId="0" fontId="9" fillId="0" borderId="8" xfId="1" applyFont="1" applyFill="1" applyBorder="1" applyAlignment="1">
      <alignment horizontal="left"/>
    </xf>
    <xf numFmtId="0" fontId="3" fillId="0" borderId="1" xfId="0" applyFont="1" applyBorder="1" applyAlignment="1">
      <alignment horizontal="center" wrapText="1"/>
    </xf>
    <xf numFmtId="0" fontId="3" fillId="0" borderId="0" xfId="0" applyFont="1"/>
    <xf numFmtId="0" fontId="8" fillId="0" borderId="0" xfId="0" applyFont="1"/>
    <xf numFmtId="0" fontId="11" fillId="0" borderId="0" xfId="0" applyFont="1"/>
    <xf numFmtId="0" fontId="6" fillId="0" borderId="0" xfId="0" applyFont="1"/>
    <xf numFmtId="0" fontId="7" fillId="0" borderId="0" xfId="0" applyFont="1"/>
    <xf numFmtId="49" fontId="9" fillId="0" borderId="8" xfId="1" applyNumberFormat="1" applyFont="1" applyFill="1" applyBorder="1" applyAlignment="1">
      <alignment horizontal="center"/>
    </xf>
    <xf numFmtId="0" fontId="9" fillId="0" borderId="8" xfId="1" applyFont="1" applyFill="1" applyBorder="1"/>
    <xf numFmtId="0" fontId="9" fillId="0" borderId="1" xfId="1" applyFont="1" applyFill="1" applyBorder="1" applyAlignment="1"/>
    <xf numFmtId="0" fontId="3" fillId="0" borderId="0" xfId="0" applyFont="1" applyBorder="1" applyAlignment="1">
      <alignment horizontal="center"/>
    </xf>
    <xf numFmtId="0" fontId="10" fillId="0" borderId="2" xfId="1" applyFont="1" applyFill="1" applyBorder="1" applyAlignment="1">
      <alignment horizontal="left" wrapText="1"/>
    </xf>
    <xf numFmtId="0" fontId="10" fillId="0" borderId="5" xfId="1" applyFont="1" applyFill="1" applyBorder="1" applyAlignment="1">
      <alignment horizontal="left" wrapText="1"/>
    </xf>
    <xf numFmtId="0" fontId="10" fillId="0" borderId="6" xfId="1" applyFont="1" applyFill="1" applyBorder="1" applyAlignment="1">
      <alignment horizontal="left" wrapText="1"/>
    </xf>
    <xf numFmtId="0" fontId="3" fillId="0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17" fontId="6" fillId="0" borderId="1" xfId="0" applyNumberFormat="1" applyFont="1" applyBorder="1" applyAlignment="1">
      <alignment horizontal="center"/>
    </xf>
    <xf numFmtId="164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wrapText="1"/>
    </xf>
    <xf numFmtId="0" fontId="6" fillId="0" borderId="1" xfId="0" applyFont="1" applyBorder="1" applyAlignment="1"/>
    <xf numFmtId="0" fontId="0" fillId="0" borderId="0" xfId="0" applyAlignment="1">
      <alignment horizontal="center"/>
    </xf>
    <xf numFmtId="0" fontId="3" fillId="0" borderId="2" xfId="0" applyFont="1" applyFill="1" applyBorder="1" applyAlignment="1">
      <alignment horizontal="center" wrapText="1"/>
    </xf>
    <xf numFmtId="0" fontId="3" fillId="0" borderId="2" xfId="0" applyFont="1" applyFill="1" applyBorder="1" applyAlignment="1">
      <alignment horizontal="left"/>
    </xf>
    <xf numFmtId="0" fontId="3" fillId="0" borderId="6" xfId="0" applyFont="1" applyFill="1" applyBorder="1" applyAlignment="1">
      <alignment horizontal="left"/>
    </xf>
    <xf numFmtId="0" fontId="3" fillId="0" borderId="6" xfId="0" applyFont="1" applyBorder="1"/>
    <xf numFmtId="0" fontId="6" fillId="0" borderId="0" xfId="0" applyFont="1" applyBorder="1" applyAlignment="1"/>
    <xf numFmtId="0" fontId="0" fillId="0" borderId="0" xfId="0" applyBorder="1" applyAlignment="1"/>
    <xf numFmtId="0" fontId="6" fillId="0" borderId="0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14" fillId="0" borderId="0" xfId="0" applyFont="1"/>
    <xf numFmtId="0" fontId="3" fillId="0" borderId="2" xfId="0" applyFont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8" fillId="0" borderId="2" xfId="0" applyFont="1" applyFill="1" applyBorder="1" applyAlignment="1">
      <alignment horizontal="left"/>
    </xf>
    <xf numFmtId="0" fontId="8" fillId="0" borderId="6" xfId="0" applyFont="1" applyFill="1" applyBorder="1" applyAlignment="1">
      <alignment horizontal="left"/>
    </xf>
    <xf numFmtId="49" fontId="9" fillId="0" borderId="3" xfId="1" applyNumberFormat="1" applyFont="1" applyFill="1" applyBorder="1" applyAlignment="1">
      <alignment horizontal="center"/>
    </xf>
    <xf numFmtId="0" fontId="9" fillId="0" borderId="3" xfId="1" applyFont="1" applyFill="1" applyBorder="1" applyAlignment="1"/>
    <xf numFmtId="49" fontId="9" fillId="0" borderId="7" xfId="1" applyNumberFormat="1" applyFont="1" applyFill="1" applyBorder="1" applyAlignment="1">
      <alignment horizontal="center"/>
    </xf>
    <xf numFmtId="0" fontId="9" fillId="0" borderId="7" xfId="1" applyFont="1" applyFill="1" applyBorder="1" applyAlignment="1"/>
    <xf numFmtId="49" fontId="9" fillId="0" borderId="4" xfId="1" applyNumberFormat="1" applyFont="1" applyFill="1" applyBorder="1" applyAlignment="1">
      <alignment horizontal="center"/>
    </xf>
    <xf numFmtId="0" fontId="9" fillId="0" borderId="4" xfId="1" applyFont="1" applyFill="1" applyBorder="1" applyAlignment="1"/>
    <xf numFmtId="0" fontId="0" fillId="0" borderId="0" xfId="0" applyAlignment="1">
      <alignment horizontal="left"/>
    </xf>
    <xf numFmtId="0" fontId="3" fillId="0" borderId="0" xfId="0" applyFont="1" applyBorder="1" applyAlignment="1"/>
    <xf numFmtId="0" fontId="3" fillId="0" borderId="2" xfId="0" applyFont="1" applyBorder="1" applyAlignment="1">
      <alignment horizontal="center"/>
    </xf>
    <xf numFmtId="0" fontId="8" fillId="0" borderId="2" xfId="0" applyFont="1" applyFill="1" applyBorder="1" applyAlignment="1"/>
    <xf numFmtId="0" fontId="4" fillId="0" borderId="6" xfId="0" applyFont="1" applyBorder="1" applyAlignment="1"/>
    <xf numFmtId="0" fontId="3" fillId="0" borderId="2" xfId="0" applyFont="1" applyBorder="1" applyAlignment="1">
      <alignment horizontal="center" wrapText="1"/>
    </xf>
    <xf numFmtId="0" fontId="0" fillId="0" borderId="1" xfId="0" applyBorder="1"/>
    <xf numFmtId="0" fontId="14" fillId="0" borderId="1" xfId="0" applyFont="1" applyBorder="1"/>
    <xf numFmtId="0" fontId="3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1" xfId="0" applyFont="1" applyFill="1" applyBorder="1" applyAlignment="1"/>
    <xf numFmtId="2" fontId="8" fillId="2" borderId="1" xfId="0" applyNumberFormat="1" applyFont="1" applyFill="1" applyBorder="1" applyAlignment="1">
      <alignment horizontal="center"/>
    </xf>
    <xf numFmtId="164" fontId="8" fillId="2" borderId="1" xfId="0" applyNumberFormat="1" applyFont="1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5" xfId="0" applyBorder="1" applyAlignment="1">
      <alignment horizontal="left"/>
    </xf>
    <xf numFmtId="0" fontId="0" fillId="0" borderId="0" xfId="0" applyAlignment="1"/>
    <xf numFmtId="0" fontId="3" fillId="0" borderId="0" xfId="0" applyFont="1" applyBorder="1" applyAlignment="1"/>
    <xf numFmtId="0" fontId="3" fillId="0" borderId="2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8" fillId="0" borderId="2" xfId="0" applyFont="1" applyBorder="1" applyAlignment="1">
      <alignment wrapText="1"/>
    </xf>
    <xf numFmtId="0" fontId="8" fillId="0" borderId="6" xfId="0" applyFont="1" applyBorder="1" applyAlignment="1">
      <alignment wrapText="1"/>
    </xf>
    <xf numFmtId="0" fontId="14" fillId="0" borderId="1" xfId="0" applyFont="1" applyBorder="1" applyAlignment="1">
      <alignment horizontal="center"/>
    </xf>
    <xf numFmtId="0" fontId="9" fillId="0" borderId="1" xfId="1" applyFont="1" applyFill="1" applyBorder="1" applyAlignment="1">
      <alignment horizontal="left"/>
    </xf>
    <xf numFmtId="2" fontId="0" fillId="0" borderId="0" xfId="0" applyNumberFormat="1" applyAlignment="1">
      <alignment horizontal="center"/>
    </xf>
    <xf numFmtId="2" fontId="8" fillId="0" borderId="1" xfId="0" applyNumberFormat="1" applyFont="1" applyFill="1" applyBorder="1" applyAlignment="1">
      <alignment horizontal="center" wrapText="1"/>
    </xf>
    <xf numFmtId="2" fontId="8" fillId="0" borderId="1" xfId="0" applyNumberFormat="1" applyFont="1" applyFill="1" applyBorder="1" applyAlignment="1">
      <alignment horizontal="center"/>
    </xf>
    <xf numFmtId="2" fontId="8" fillId="0" borderId="1" xfId="0" applyNumberFormat="1" applyFont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2" fontId="8" fillId="2" borderId="1" xfId="0" applyNumberFormat="1" applyFont="1" applyFill="1" applyBorder="1" applyAlignment="1"/>
    <xf numFmtId="2" fontId="3" fillId="0" borderId="0" xfId="0" applyNumberFormat="1" applyFont="1" applyBorder="1" applyAlignment="1">
      <alignment horizontal="center"/>
    </xf>
    <xf numFmtId="2" fontId="0" fillId="0" borderId="0" xfId="0" applyNumberFormat="1" applyAlignment="1"/>
    <xf numFmtId="2" fontId="3" fillId="0" borderId="0" xfId="0" applyNumberFormat="1" applyFont="1" applyAlignment="1">
      <alignment horizontal="center"/>
    </xf>
    <xf numFmtId="2" fontId="0" fillId="0" borderId="0" xfId="0" applyNumberFormat="1" applyBorder="1" applyAlignment="1"/>
    <xf numFmtId="2" fontId="3" fillId="0" borderId="1" xfId="0" applyNumberFormat="1" applyFont="1" applyFill="1" applyBorder="1" applyAlignment="1">
      <alignment horizontal="center" wrapText="1"/>
    </xf>
    <xf numFmtId="2" fontId="3" fillId="0" borderId="2" xfId="0" applyNumberFormat="1" applyFont="1" applyBorder="1" applyAlignment="1">
      <alignment horizontal="center" wrapText="1"/>
    </xf>
    <xf numFmtId="2" fontId="0" fillId="0" borderId="0" xfId="0" applyNumberFormat="1"/>
    <xf numFmtId="2" fontId="3" fillId="0" borderId="1" xfId="0" applyNumberFormat="1" applyFont="1" applyFill="1" applyBorder="1" applyAlignment="1">
      <alignment horizontal="center"/>
    </xf>
    <xf numFmtId="164" fontId="8" fillId="0" borderId="6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7" fontId="6" fillId="2" borderId="1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164" fontId="6" fillId="2" borderId="1" xfId="0" applyNumberFormat="1" applyFont="1" applyFill="1" applyBorder="1" applyAlignment="1">
      <alignment horizontal="center"/>
    </xf>
    <xf numFmtId="0" fontId="14" fillId="2" borderId="1" xfId="0" applyFont="1" applyFill="1" applyBorder="1"/>
    <xf numFmtId="0" fontId="9" fillId="0" borderId="1" xfId="1" applyFont="1" applyFill="1" applyBorder="1" applyAlignment="1">
      <alignment horizontal="center"/>
    </xf>
    <xf numFmtId="0" fontId="3" fillId="0" borderId="1" xfId="0" applyFont="1" applyFill="1" applyBorder="1"/>
    <xf numFmtId="4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9" fillId="0" borderId="2" xfId="1" applyFont="1" applyFill="1" applyBorder="1" applyAlignment="1">
      <alignment horizontal="center"/>
    </xf>
    <xf numFmtId="0" fontId="9" fillId="0" borderId="6" xfId="1" applyFont="1" applyFill="1" applyBorder="1" applyAlignment="1">
      <alignment horizontal="center"/>
    </xf>
    <xf numFmtId="49" fontId="9" fillId="0" borderId="2" xfId="1" applyNumberFormat="1" applyFont="1" applyFill="1" applyBorder="1" applyAlignment="1">
      <alignment horizontal="center"/>
    </xf>
    <xf numFmtId="49" fontId="9" fillId="0" borderId="6" xfId="1" applyNumberFormat="1" applyFont="1" applyFill="1" applyBorder="1" applyAlignment="1">
      <alignment horizontal="center"/>
    </xf>
    <xf numFmtId="49" fontId="5" fillId="0" borderId="2" xfId="2" applyNumberFormat="1" applyFill="1" applyBorder="1" applyAlignment="1" applyProtection="1">
      <alignment horizontal="center"/>
    </xf>
    <xf numFmtId="49" fontId="13" fillId="0" borderId="6" xfId="1" applyNumberFormat="1" applyFont="1" applyFill="1" applyBorder="1" applyAlignment="1">
      <alignment horizontal="center"/>
    </xf>
    <xf numFmtId="49" fontId="12" fillId="0" borderId="2" xfId="2" applyNumberFormat="1" applyFont="1" applyFill="1" applyBorder="1" applyAlignment="1" applyProtection="1">
      <alignment horizontal="center"/>
    </xf>
    <xf numFmtId="49" fontId="12" fillId="0" borderId="6" xfId="2" applyNumberFormat="1" applyFont="1" applyFill="1" applyBorder="1" applyAlignment="1" applyProtection="1">
      <alignment horizontal="center"/>
    </xf>
    <xf numFmtId="0" fontId="10" fillId="0" borderId="2" xfId="1" applyFont="1" applyFill="1" applyBorder="1" applyAlignment="1">
      <alignment horizontal="left" wrapText="1"/>
    </xf>
    <xf numFmtId="0" fontId="10" fillId="0" borderId="5" xfId="1" applyFont="1" applyFill="1" applyBorder="1" applyAlignment="1">
      <alignment horizontal="left" wrapText="1"/>
    </xf>
    <xf numFmtId="0" fontId="10" fillId="0" borderId="6" xfId="1" applyFont="1" applyFill="1" applyBorder="1" applyAlignment="1">
      <alignment horizontal="left" wrapText="1"/>
    </xf>
    <xf numFmtId="0" fontId="0" fillId="0" borderId="1" xfId="0" applyBorder="1" applyAlignment="1">
      <alignment horizontal="center"/>
    </xf>
    <xf numFmtId="0" fontId="8" fillId="0" borderId="2" xfId="0" applyFont="1" applyFill="1" applyBorder="1" applyAlignment="1">
      <alignment horizontal="left"/>
    </xf>
    <xf numFmtId="0" fontId="4" fillId="0" borderId="6" xfId="0" applyFont="1" applyBorder="1" applyAlignment="1">
      <alignment horizontal="left"/>
    </xf>
    <xf numFmtId="0" fontId="8" fillId="2" borderId="5" xfId="0" applyFont="1" applyFill="1" applyBorder="1" applyAlignment="1">
      <alignment wrapText="1"/>
    </xf>
    <xf numFmtId="0" fontId="0" fillId="2" borderId="6" xfId="0" applyFill="1" applyBorder="1" applyAlignment="1">
      <alignment wrapText="1"/>
    </xf>
    <xf numFmtId="0" fontId="6" fillId="2" borderId="0" xfId="0" applyFont="1" applyFill="1" applyAlignment="1">
      <alignment horizontal="left" vertical="center" wrapText="1"/>
    </xf>
    <xf numFmtId="0" fontId="0" fillId="2" borderId="0" xfId="0" applyFont="1" applyFill="1" applyAlignment="1">
      <alignment horizontal="left" vertical="center" wrapText="1"/>
    </xf>
    <xf numFmtId="0" fontId="0" fillId="2" borderId="0" xfId="0" applyFill="1" applyAlignment="1">
      <alignment horizontal="left" vertical="center" wrapText="1"/>
    </xf>
    <xf numFmtId="0" fontId="14" fillId="0" borderId="0" xfId="0" applyFont="1" applyAlignment="1"/>
    <xf numFmtId="0" fontId="0" fillId="0" borderId="0" xfId="0" applyAlignment="1"/>
    <xf numFmtId="0" fontId="11" fillId="0" borderId="0" xfId="0" applyFont="1" applyAlignment="1"/>
    <xf numFmtId="0" fontId="6" fillId="0" borderId="2" xfId="0" applyFont="1" applyBorder="1" applyAlignment="1"/>
    <xf numFmtId="0" fontId="0" fillId="0" borderId="5" xfId="0" applyBorder="1" applyAlignment="1"/>
    <xf numFmtId="0" fontId="0" fillId="0" borderId="6" xfId="0" applyBorder="1" applyAlignment="1"/>
    <xf numFmtId="0" fontId="6" fillId="0" borderId="2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6" fillId="2" borderId="2" xfId="0" applyFont="1" applyFill="1" applyBorder="1" applyAlignment="1"/>
    <xf numFmtId="0" fontId="0" fillId="2" borderId="5" xfId="0" applyFill="1" applyBorder="1" applyAlignment="1"/>
    <xf numFmtId="0" fontId="0" fillId="2" borderId="6" xfId="0" applyFill="1" applyBorder="1" applyAlignment="1"/>
    <xf numFmtId="0" fontId="6" fillId="0" borderId="2" xfId="0" applyFont="1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8" fillId="2" borderId="6" xfId="0" applyFont="1" applyFill="1" applyBorder="1" applyAlignment="1">
      <alignment wrapText="1"/>
    </xf>
    <xf numFmtId="0" fontId="3" fillId="0" borderId="0" xfId="0" applyFont="1" applyBorder="1" applyAlignment="1"/>
    <xf numFmtId="0" fontId="8" fillId="0" borderId="2" xfId="0" applyFont="1" applyFill="1" applyBorder="1" applyAlignment="1"/>
    <xf numFmtId="0" fontId="4" fillId="0" borderId="6" xfId="0" applyFont="1" applyBorder="1" applyAlignment="1"/>
    <xf numFmtId="0" fontId="3" fillId="0" borderId="2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left" wrapText="1"/>
    </xf>
    <xf numFmtId="0" fontId="3" fillId="0" borderId="6" xfId="0" applyFont="1" applyBorder="1" applyAlignment="1">
      <alignment horizontal="left" wrapText="1"/>
    </xf>
    <xf numFmtId="0" fontId="8" fillId="0" borderId="2" xfId="0" applyFont="1" applyFill="1" applyBorder="1" applyAlignment="1">
      <alignment wrapText="1"/>
    </xf>
    <xf numFmtId="0" fontId="8" fillId="0" borderId="2" xfId="0" applyFont="1" applyBorder="1" applyAlignment="1">
      <alignment wrapText="1"/>
    </xf>
    <xf numFmtId="0" fontId="3" fillId="0" borderId="2" xfId="0" applyFont="1" applyFill="1" applyBorder="1" applyAlignment="1">
      <alignment horizontal="left"/>
    </xf>
    <xf numFmtId="0" fontId="0" fillId="0" borderId="6" xfId="0" applyBorder="1" applyAlignment="1">
      <alignment horizontal="left"/>
    </xf>
    <xf numFmtId="0" fontId="8" fillId="0" borderId="2" xfId="0" applyFont="1" applyFill="1" applyBorder="1" applyAlignment="1">
      <alignment horizontal="left" wrapText="1"/>
    </xf>
    <xf numFmtId="0" fontId="0" fillId="0" borderId="6" xfId="0" applyBorder="1" applyAlignment="1">
      <alignment horizontal="left" wrapText="1"/>
    </xf>
    <xf numFmtId="2" fontId="8" fillId="0" borderId="2" xfId="0" applyNumberFormat="1" applyFont="1" applyBorder="1" applyAlignment="1">
      <alignment wrapText="1"/>
    </xf>
  </cellXfs>
  <cellStyles count="3">
    <cellStyle name="Гиперссылка" xfId="2" builtinId="8"/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uklr2006@mail.ru" TargetMode="External"/><Relationship Id="rId1" Type="http://schemas.openxmlformats.org/officeDocument/2006/relationships/hyperlink" Target="mailto:ukl2006@mail.r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53"/>
  <sheetViews>
    <sheetView workbookViewId="0">
      <selection activeCell="D16" sqref="D16"/>
    </sheetView>
  </sheetViews>
  <sheetFormatPr defaultRowHeight="15" x14ac:dyDescent="0.25"/>
  <cols>
    <col min="1" max="1" width="4.7109375" customWidth="1"/>
    <col min="2" max="2" width="26.5703125" customWidth="1"/>
    <col min="3" max="3" width="26.85546875" customWidth="1"/>
    <col min="4" max="4" width="27.28515625" customWidth="1"/>
    <col min="5" max="5" width="31.85546875" customWidth="1"/>
  </cols>
  <sheetData>
    <row r="1" spans="1:4" x14ac:dyDescent="0.25">
      <c r="A1" s="2" t="s">
        <v>123</v>
      </c>
      <c r="C1" s="1"/>
    </row>
    <row r="2" spans="1:4" ht="15" customHeight="1" x14ac:dyDescent="0.25">
      <c r="A2" s="2" t="s">
        <v>49</v>
      </c>
      <c r="C2" s="4"/>
    </row>
    <row r="3" spans="1:4" ht="15.75" x14ac:dyDescent="0.25">
      <c r="B3" s="4" t="s">
        <v>10</v>
      </c>
      <c r="C3" s="22" t="s">
        <v>99</v>
      </c>
    </row>
    <row r="4" spans="1:4" s="21" customFormat="1" ht="14.25" customHeight="1" x14ac:dyDescent="0.2">
      <c r="A4" s="20" t="s">
        <v>148</v>
      </c>
      <c r="C4" s="20"/>
    </row>
    <row r="5" spans="1:4" ht="15" customHeight="1" x14ac:dyDescent="0.25">
      <c r="A5" s="4" t="s">
        <v>8</v>
      </c>
      <c r="C5" s="4"/>
    </row>
    <row r="6" spans="1:4" s="21" customFormat="1" ht="12.75" customHeight="1" x14ac:dyDescent="0.25">
      <c r="A6" s="4" t="s">
        <v>100</v>
      </c>
      <c r="C6" s="20"/>
    </row>
    <row r="7" spans="1:4" s="21" customFormat="1" ht="12.75" customHeight="1" x14ac:dyDescent="0.2">
      <c r="A7" s="20"/>
      <c r="C7" s="20"/>
    </row>
    <row r="8" spans="1:4" s="3" customFormat="1" ht="15" customHeight="1" x14ac:dyDescent="0.25">
      <c r="A8" s="12" t="s">
        <v>0</v>
      </c>
      <c r="B8" s="13" t="s">
        <v>9</v>
      </c>
      <c r="C8" s="25" t="s">
        <v>101</v>
      </c>
      <c r="D8" s="106"/>
    </row>
    <row r="9" spans="1:4" s="3" customFormat="1" ht="12" customHeight="1" x14ac:dyDescent="0.25">
      <c r="A9" s="12" t="s">
        <v>1</v>
      </c>
      <c r="B9" s="13" t="s">
        <v>11</v>
      </c>
      <c r="C9" s="109" t="s">
        <v>147</v>
      </c>
      <c r="D9" s="110"/>
    </row>
    <row r="10" spans="1:4" s="3" customFormat="1" ht="24" customHeight="1" x14ac:dyDescent="0.25">
      <c r="A10" s="12" t="s">
        <v>2</v>
      </c>
      <c r="B10" s="14" t="s">
        <v>12</v>
      </c>
      <c r="C10" s="111" t="s">
        <v>102</v>
      </c>
      <c r="D10" s="112"/>
    </row>
    <row r="11" spans="1:4" s="3" customFormat="1" ht="15" customHeight="1" x14ac:dyDescent="0.25">
      <c r="A11" s="12" t="s">
        <v>3</v>
      </c>
      <c r="B11" s="13" t="s">
        <v>13</v>
      </c>
      <c r="C11" s="109" t="s">
        <v>14</v>
      </c>
      <c r="D11" s="110"/>
    </row>
    <row r="12" spans="1:4" s="3" customFormat="1" ht="15" customHeight="1" x14ac:dyDescent="0.25">
      <c r="A12" s="54" t="s">
        <v>4</v>
      </c>
      <c r="B12" s="55" t="s">
        <v>81</v>
      </c>
      <c r="C12" s="105" t="s">
        <v>82</v>
      </c>
      <c r="D12" s="105" t="s">
        <v>83</v>
      </c>
    </row>
    <row r="13" spans="1:4" s="3" customFormat="1" ht="15" customHeight="1" x14ac:dyDescent="0.25">
      <c r="A13" s="56"/>
      <c r="B13" s="57"/>
      <c r="C13" s="105" t="s">
        <v>84</v>
      </c>
      <c r="D13" s="105" t="s">
        <v>85</v>
      </c>
    </row>
    <row r="14" spans="1:4" s="3" customFormat="1" ht="15" customHeight="1" x14ac:dyDescent="0.25">
      <c r="A14" s="56"/>
      <c r="B14" s="57"/>
      <c r="C14" s="105" t="s">
        <v>86</v>
      </c>
      <c r="D14" s="105" t="s">
        <v>87</v>
      </c>
    </row>
    <row r="15" spans="1:4" s="3" customFormat="1" ht="15" customHeight="1" x14ac:dyDescent="0.25">
      <c r="A15" s="56"/>
      <c r="B15" s="57"/>
      <c r="C15" s="105" t="s">
        <v>88</v>
      </c>
      <c r="D15" s="105" t="s">
        <v>90</v>
      </c>
    </row>
    <row r="16" spans="1:4" s="3" customFormat="1" ht="15" customHeight="1" x14ac:dyDescent="0.25">
      <c r="A16" s="56"/>
      <c r="B16" s="57"/>
      <c r="C16" s="105" t="s">
        <v>89</v>
      </c>
      <c r="D16" s="105" t="s">
        <v>83</v>
      </c>
    </row>
    <row r="17" spans="1:5" s="3" customFormat="1" ht="15" customHeight="1" x14ac:dyDescent="0.25">
      <c r="A17" s="56"/>
      <c r="B17" s="57"/>
      <c r="C17" s="105" t="s">
        <v>91</v>
      </c>
      <c r="D17" s="105" t="s">
        <v>92</v>
      </c>
    </row>
    <row r="18" spans="1:5" s="3" customFormat="1" ht="15" customHeight="1" x14ac:dyDescent="0.25">
      <c r="A18" s="58"/>
      <c r="B18" s="59"/>
      <c r="C18" s="105" t="s">
        <v>93</v>
      </c>
      <c r="D18" s="105" t="s">
        <v>94</v>
      </c>
    </row>
    <row r="19" spans="1:5" s="3" customFormat="1" ht="14.25" customHeight="1" x14ac:dyDescent="0.25">
      <c r="A19" s="12" t="s">
        <v>5</v>
      </c>
      <c r="B19" s="13" t="s">
        <v>15</v>
      </c>
      <c r="C19" s="113" t="s">
        <v>77</v>
      </c>
      <c r="D19" s="114"/>
    </row>
    <row r="20" spans="1:5" s="3" customFormat="1" ht="23.25" x14ac:dyDescent="0.25">
      <c r="A20" s="12" t="s">
        <v>6</v>
      </c>
      <c r="B20" s="14" t="s">
        <v>16</v>
      </c>
      <c r="C20" s="115" t="s">
        <v>52</v>
      </c>
      <c r="D20" s="116"/>
    </row>
    <row r="21" spans="1:5" s="3" customFormat="1" ht="16.5" customHeight="1" x14ac:dyDescent="0.25">
      <c r="A21" s="12" t="s">
        <v>7</v>
      </c>
      <c r="B21" s="13" t="s">
        <v>17</v>
      </c>
      <c r="C21" s="111" t="s">
        <v>18</v>
      </c>
      <c r="D21" s="112"/>
    </row>
    <row r="22" spans="1:5" s="3" customFormat="1" ht="16.5" customHeight="1" x14ac:dyDescent="0.25">
      <c r="A22" s="23"/>
      <c r="B22" s="24"/>
      <c r="C22" s="23"/>
      <c r="D22" s="23"/>
    </row>
    <row r="23" spans="1:5" s="5" customFormat="1" ht="15.75" customHeight="1" x14ac:dyDescent="0.25">
      <c r="A23" s="8" t="s">
        <v>19</v>
      </c>
      <c r="B23" s="16"/>
      <c r="C23" s="16"/>
      <c r="D23" s="84"/>
    </row>
    <row r="24" spans="1:5" s="5" customFormat="1" ht="15.75" customHeight="1" x14ac:dyDescent="0.25">
      <c r="A24" s="15"/>
      <c r="B24" s="16"/>
      <c r="C24" s="16"/>
      <c r="D24" s="16"/>
    </row>
    <row r="25" spans="1:5" ht="21.75" customHeight="1" x14ac:dyDescent="0.25">
      <c r="A25" s="6"/>
      <c r="B25" s="17" t="s">
        <v>20</v>
      </c>
      <c r="C25" s="7" t="s">
        <v>21</v>
      </c>
      <c r="D25" s="9" t="s">
        <v>22</v>
      </c>
    </row>
    <row r="26" spans="1:5" s="5" customFormat="1" ht="28.5" customHeight="1" x14ac:dyDescent="0.25">
      <c r="A26" s="117" t="s">
        <v>25</v>
      </c>
      <c r="B26" s="118"/>
      <c r="C26" s="118"/>
      <c r="D26" s="119"/>
    </row>
    <row r="27" spans="1:5" s="5" customFormat="1" ht="15" customHeight="1" x14ac:dyDescent="0.25">
      <c r="A27" s="27"/>
      <c r="B27" s="28"/>
      <c r="C27" s="28"/>
      <c r="D27" s="29"/>
    </row>
    <row r="28" spans="1:5" ht="13.5" customHeight="1" x14ac:dyDescent="0.25">
      <c r="A28" s="7">
        <v>1</v>
      </c>
      <c r="B28" s="6" t="s">
        <v>96</v>
      </c>
      <c r="C28" s="6" t="s">
        <v>23</v>
      </c>
      <c r="D28" s="6" t="s">
        <v>24</v>
      </c>
    </row>
    <row r="29" spans="1:5" x14ac:dyDescent="0.25">
      <c r="A29" s="19" t="s">
        <v>26</v>
      </c>
      <c r="B29" s="18"/>
      <c r="C29" s="18"/>
      <c r="D29" s="18"/>
    </row>
    <row r="30" spans="1:5" ht="12.75" customHeight="1" x14ac:dyDescent="0.25">
      <c r="A30" s="7">
        <v>1</v>
      </c>
      <c r="B30" s="6" t="s">
        <v>95</v>
      </c>
      <c r="C30" s="6" t="s">
        <v>103</v>
      </c>
      <c r="D30" s="6" t="s">
        <v>97</v>
      </c>
      <c r="E30" t="s">
        <v>75</v>
      </c>
    </row>
    <row r="31" spans="1:5" x14ac:dyDescent="0.25">
      <c r="A31" s="19" t="s">
        <v>42</v>
      </c>
      <c r="B31" s="18"/>
      <c r="C31" s="18"/>
      <c r="D31" s="18"/>
    </row>
    <row r="32" spans="1:5" ht="13.5" customHeight="1" x14ac:dyDescent="0.25">
      <c r="A32" s="19" t="s">
        <v>43</v>
      </c>
      <c r="B32" s="18"/>
      <c r="C32" s="18"/>
      <c r="D32" s="18"/>
    </row>
    <row r="33" spans="1:4" ht="12" customHeight="1" x14ac:dyDescent="0.25">
      <c r="A33" s="7">
        <v>1</v>
      </c>
      <c r="B33" s="6" t="s">
        <v>27</v>
      </c>
      <c r="C33" s="6" t="s">
        <v>103</v>
      </c>
      <c r="D33" s="6" t="s">
        <v>28</v>
      </c>
    </row>
    <row r="34" spans="1:4" x14ac:dyDescent="0.25">
      <c r="A34" s="19" t="s">
        <v>29</v>
      </c>
      <c r="B34" s="18"/>
      <c r="C34" s="18"/>
      <c r="D34" s="18"/>
    </row>
    <row r="35" spans="1:4" ht="14.25" customHeight="1" x14ac:dyDescent="0.25">
      <c r="A35" s="7">
        <v>1</v>
      </c>
      <c r="B35" s="6" t="s">
        <v>30</v>
      </c>
      <c r="C35" s="6" t="s">
        <v>23</v>
      </c>
      <c r="D35" s="6" t="s">
        <v>31</v>
      </c>
    </row>
    <row r="36" spans="1:4" ht="13.5" customHeight="1" x14ac:dyDescent="0.25">
      <c r="A36" s="19" t="s">
        <v>32</v>
      </c>
      <c r="B36" s="18"/>
      <c r="C36" s="18"/>
      <c r="D36" s="18"/>
    </row>
    <row r="37" spans="1:4" x14ac:dyDescent="0.25">
      <c r="A37" s="7">
        <v>1</v>
      </c>
      <c r="B37" s="6" t="s">
        <v>33</v>
      </c>
      <c r="C37" s="6" t="s">
        <v>23</v>
      </c>
      <c r="D37" s="6" t="s">
        <v>24</v>
      </c>
    </row>
    <row r="38" spans="1:4" x14ac:dyDescent="0.25">
      <c r="A38" s="26"/>
      <c r="B38" s="11"/>
      <c r="C38" s="11"/>
      <c r="D38" s="11"/>
    </row>
    <row r="39" spans="1:4" x14ac:dyDescent="0.25">
      <c r="A39" s="4" t="s">
        <v>48</v>
      </c>
      <c r="B39" s="18"/>
      <c r="C39" s="18"/>
      <c r="D39" s="18"/>
    </row>
    <row r="40" spans="1:4" x14ac:dyDescent="0.25">
      <c r="A40" s="7">
        <v>1</v>
      </c>
      <c r="B40" s="6" t="s">
        <v>34</v>
      </c>
      <c r="C40" s="108">
        <v>1951</v>
      </c>
      <c r="D40" s="108"/>
    </row>
    <row r="41" spans="1:4" x14ac:dyDescent="0.25">
      <c r="A41" s="7">
        <v>2</v>
      </c>
      <c r="B41" s="6" t="s">
        <v>36</v>
      </c>
      <c r="C41" s="108" t="s">
        <v>104</v>
      </c>
      <c r="D41" s="108"/>
    </row>
    <row r="42" spans="1:4" ht="15" customHeight="1" x14ac:dyDescent="0.25">
      <c r="A42" s="7">
        <v>3</v>
      </c>
      <c r="B42" s="6" t="s">
        <v>37</v>
      </c>
      <c r="C42" s="108" t="s">
        <v>105</v>
      </c>
      <c r="D42" s="108"/>
    </row>
    <row r="43" spans="1:4" x14ac:dyDescent="0.25">
      <c r="A43" s="100">
        <v>4</v>
      </c>
      <c r="B43" s="6" t="s">
        <v>35</v>
      </c>
      <c r="C43" s="108" t="s">
        <v>53</v>
      </c>
      <c r="D43" s="108"/>
    </row>
    <row r="44" spans="1:4" x14ac:dyDescent="0.25">
      <c r="A44" s="100">
        <v>5</v>
      </c>
      <c r="B44" s="6" t="s">
        <v>38</v>
      </c>
      <c r="C44" s="108" t="s">
        <v>53</v>
      </c>
      <c r="D44" s="108"/>
    </row>
    <row r="45" spans="1:4" x14ac:dyDescent="0.25">
      <c r="A45" s="100">
        <v>6</v>
      </c>
      <c r="B45" s="6" t="s">
        <v>109</v>
      </c>
      <c r="C45" s="108" t="s">
        <v>127</v>
      </c>
      <c r="D45" s="120"/>
    </row>
    <row r="46" spans="1:4" x14ac:dyDescent="0.25">
      <c r="A46" s="100">
        <v>7</v>
      </c>
      <c r="B46" s="6" t="s">
        <v>39</v>
      </c>
      <c r="C46" s="108" t="s">
        <v>124</v>
      </c>
      <c r="D46" s="108"/>
    </row>
    <row r="47" spans="1:4" ht="15" customHeight="1" x14ac:dyDescent="0.25">
      <c r="A47" s="100">
        <v>8</v>
      </c>
      <c r="B47" s="6" t="s">
        <v>40</v>
      </c>
      <c r="C47" s="108" t="s">
        <v>125</v>
      </c>
      <c r="D47" s="108"/>
    </row>
    <row r="48" spans="1:4" x14ac:dyDescent="0.25">
      <c r="A48" s="100">
        <v>9</v>
      </c>
      <c r="B48" s="6" t="s">
        <v>41</v>
      </c>
      <c r="C48" s="108" t="s">
        <v>126</v>
      </c>
      <c r="D48" s="108"/>
    </row>
    <row r="49" spans="1:4" x14ac:dyDescent="0.25">
      <c r="A49" s="100">
        <v>10</v>
      </c>
      <c r="B49" s="6" t="s">
        <v>76</v>
      </c>
      <c r="C49" s="83" t="s">
        <v>106</v>
      </c>
      <c r="D49" s="66"/>
    </row>
    <row r="50" spans="1:4" ht="15" customHeight="1" x14ac:dyDescent="0.25">
      <c r="A50" s="4"/>
    </row>
    <row r="51" spans="1:4" x14ac:dyDescent="0.25">
      <c r="A51" s="4"/>
    </row>
    <row r="53" spans="1:4" ht="15" customHeight="1" x14ac:dyDescent="0.25">
      <c r="B53" s="60"/>
      <c r="C53" t="s">
        <v>98</v>
      </c>
    </row>
  </sheetData>
  <mergeCells count="16">
    <mergeCell ref="C46:D46"/>
    <mergeCell ref="C47:D47"/>
    <mergeCell ref="C48:D48"/>
    <mergeCell ref="C44:D44"/>
    <mergeCell ref="C9:D9"/>
    <mergeCell ref="C10:D10"/>
    <mergeCell ref="C11:D11"/>
    <mergeCell ref="C19:D19"/>
    <mergeCell ref="C20:D20"/>
    <mergeCell ref="C21:D21"/>
    <mergeCell ref="A26:D26"/>
    <mergeCell ref="C40:D40"/>
    <mergeCell ref="C41:D41"/>
    <mergeCell ref="C42:D42"/>
    <mergeCell ref="C43:D43"/>
    <mergeCell ref="C45:D45"/>
  </mergeCells>
  <hyperlinks>
    <hyperlink ref="C20" r:id="rId1" display="ukl2006@mail.ru"/>
    <hyperlink ref="C19" r:id="rId2"/>
  </hyperlinks>
  <pageMargins left="0.74" right="0" top="0.74803149606299213" bottom="0.75" header="0.31496062992125984" footer="0.31496062992125984"/>
  <pageSetup paperSize="9" scale="7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4"/>
  <sheetViews>
    <sheetView tabSelected="1" topLeftCell="A58" workbookViewId="0">
      <selection activeCell="A64" sqref="A64:H65"/>
    </sheetView>
  </sheetViews>
  <sheetFormatPr defaultRowHeight="15" x14ac:dyDescent="0.25"/>
  <cols>
    <col min="1" max="1" width="15.85546875" customWidth="1"/>
    <col min="2" max="2" width="13.42578125" style="32" customWidth="1"/>
    <col min="3" max="3" width="8.5703125" style="93" customWidth="1"/>
    <col min="4" max="4" width="8.28515625" customWidth="1"/>
    <col min="5" max="5" width="9" customWidth="1"/>
    <col min="6" max="6" width="9.7109375" customWidth="1"/>
    <col min="7" max="7" width="9.85546875" customWidth="1"/>
    <col min="8" max="8" width="10.42578125" customWidth="1"/>
  </cols>
  <sheetData>
    <row r="1" spans="1:8" x14ac:dyDescent="0.25">
      <c r="A1" s="4" t="s">
        <v>111</v>
      </c>
      <c r="B1"/>
      <c r="C1" s="85"/>
      <c r="D1" s="39"/>
    </row>
    <row r="2" spans="1:8" ht="13.5" customHeight="1" x14ac:dyDescent="0.25">
      <c r="A2" s="4" t="s">
        <v>128</v>
      </c>
      <c r="B2"/>
      <c r="C2" s="85"/>
      <c r="D2" s="39"/>
    </row>
    <row r="3" spans="1:8" ht="56.25" customHeight="1" x14ac:dyDescent="0.25">
      <c r="A3" s="145" t="s">
        <v>59</v>
      </c>
      <c r="B3" s="146"/>
      <c r="C3" s="86" t="s">
        <v>60</v>
      </c>
      <c r="D3" s="30" t="s">
        <v>61</v>
      </c>
      <c r="E3" s="30" t="s">
        <v>62</v>
      </c>
      <c r="F3" s="30" t="s">
        <v>63</v>
      </c>
      <c r="G3" s="40" t="s">
        <v>64</v>
      </c>
      <c r="H3" s="30" t="s">
        <v>65</v>
      </c>
    </row>
    <row r="4" spans="1:8" ht="24.75" customHeight="1" x14ac:dyDescent="0.25">
      <c r="A4" s="151" t="s">
        <v>129</v>
      </c>
      <c r="B4" s="142"/>
      <c r="C4" s="86"/>
      <c r="D4" s="95">
        <v>-206.3</v>
      </c>
      <c r="E4" s="30"/>
      <c r="F4" s="30"/>
      <c r="G4" s="40"/>
      <c r="H4" s="30"/>
    </row>
    <row r="5" spans="1:8" ht="15.75" customHeight="1" x14ac:dyDescent="0.25">
      <c r="A5" s="63" t="s">
        <v>112</v>
      </c>
      <c r="B5" s="64"/>
      <c r="C5" s="86"/>
      <c r="D5" s="95">
        <v>16.600000000000001</v>
      </c>
      <c r="E5" s="30"/>
      <c r="F5" s="30"/>
      <c r="G5" s="40"/>
      <c r="H5" s="30"/>
    </row>
    <row r="6" spans="1:8" ht="15" customHeight="1" x14ac:dyDescent="0.25">
      <c r="A6" s="63" t="s">
        <v>113</v>
      </c>
      <c r="B6" s="64"/>
      <c r="C6" s="86"/>
      <c r="D6" s="30">
        <v>-230.83</v>
      </c>
      <c r="E6" s="30"/>
      <c r="F6" s="30"/>
      <c r="G6" s="40"/>
      <c r="H6" s="30"/>
    </row>
    <row r="7" spans="1:8" ht="15" customHeight="1" x14ac:dyDescent="0.25">
      <c r="A7" s="148" t="s">
        <v>130</v>
      </c>
      <c r="B7" s="135"/>
      <c r="C7" s="135"/>
      <c r="D7" s="135"/>
      <c r="E7" s="135"/>
      <c r="F7" s="135"/>
      <c r="G7" s="135"/>
      <c r="H7" s="136"/>
    </row>
    <row r="8" spans="1:8" ht="17.25" customHeight="1" x14ac:dyDescent="0.25">
      <c r="A8" s="145" t="s">
        <v>66</v>
      </c>
      <c r="B8" s="133"/>
      <c r="C8" s="87">
        <f>C12+C15+C18+C21</f>
        <v>16.100000000000001</v>
      </c>
      <c r="D8" s="31">
        <v>-244.24</v>
      </c>
      <c r="E8" s="31">
        <f>E12+E15+E18+E21</f>
        <v>395.68</v>
      </c>
      <c r="F8" s="98">
        <f>F12+F15+F18+F21</f>
        <v>433.65</v>
      </c>
      <c r="G8" s="98">
        <f>G12+G15+G18+G21</f>
        <v>433.65</v>
      </c>
      <c r="H8" s="80">
        <f>F8-E8+D8</f>
        <v>-206.27000000000004</v>
      </c>
    </row>
    <row r="9" spans="1:8" x14ac:dyDescent="0.25">
      <c r="A9" s="41" t="s">
        <v>67</v>
      </c>
      <c r="B9" s="42"/>
      <c r="C9" s="80">
        <f>C8-C10</f>
        <v>14.490000000000002</v>
      </c>
      <c r="D9" s="7">
        <f>D8-D10</f>
        <v>-214.83</v>
      </c>
      <c r="E9" s="7">
        <f>E8-E10</f>
        <v>358.45</v>
      </c>
      <c r="F9" s="7">
        <f>F8-F10</f>
        <v>399.21</v>
      </c>
      <c r="G9" s="7">
        <f>G8-G10</f>
        <v>399.21</v>
      </c>
      <c r="H9" s="7">
        <f t="shared" ref="H9:H10" si="0">F9-E9+D9</f>
        <v>-174.07000000000002</v>
      </c>
    </row>
    <row r="10" spans="1:8" x14ac:dyDescent="0.25">
      <c r="A10" s="147" t="s">
        <v>68</v>
      </c>
      <c r="B10" s="135"/>
      <c r="C10" s="80">
        <f>C8*10%</f>
        <v>1.6100000000000003</v>
      </c>
      <c r="D10" s="7">
        <v>-29.41</v>
      </c>
      <c r="E10" s="7">
        <v>37.229999999999997</v>
      </c>
      <c r="F10" s="7">
        <v>34.44</v>
      </c>
      <c r="G10" s="7">
        <v>34.44</v>
      </c>
      <c r="H10" s="7">
        <f t="shared" si="0"/>
        <v>-32.200000000000003</v>
      </c>
    </row>
    <row r="11" spans="1:8" ht="12.75" customHeight="1" x14ac:dyDescent="0.25">
      <c r="A11" s="148" t="s">
        <v>79</v>
      </c>
      <c r="B11" s="132"/>
      <c r="C11" s="132"/>
      <c r="D11" s="132"/>
      <c r="E11" s="132"/>
      <c r="F11" s="132"/>
      <c r="G11" s="132"/>
      <c r="H11" s="133"/>
    </row>
    <row r="12" spans="1:8" x14ac:dyDescent="0.25">
      <c r="A12" s="149" t="s">
        <v>50</v>
      </c>
      <c r="B12" s="150"/>
      <c r="C12" s="87">
        <v>5.75</v>
      </c>
      <c r="D12" s="31">
        <v>-79.8</v>
      </c>
      <c r="E12" s="31">
        <v>141.31</v>
      </c>
      <c r="F12" s="31">
        <v>155.57</v>
      </c>
      <c r="G12" s="31">
        <f>F12</f>
        <v>155.57</v>
      </c>
      <c r="H12" s="80">
        <f>F12-E12+D12</f>
        <v>-65.540000000000006</v>
      </c>
    </row>
    <row r="13" spans="1:8" x14ac:dyDescent="0.25">
      <c r="A13" s="41" t="s">
        <v>67</v>
      </c>
      <c r="B13" s="42"/>
      <c r="C13" s="80">
        <f>C12-C14</f>
        <v>5.1749999999999998</v>
      </c>
      <c r="D13" s="80">
        <f>D12-D14</f>
        <v>-71.819999999999993</v>
      </c>
      <c r="E13" s="80">
        <f>E12-E14</f>
        <v>127.179</v>
      </c>
      <c r="F13" s="80">
        <f>F12-F14</f>
        <v>140.01300000000001</v>
      </c>
      <c r="G13" s="80">
        <f>G12-G14</f>
        <v>140.01300000000001</v>
      </c>
      <c r="H13" s="80">
        <f t="shared" ref="H13:H23" si="1">F13-E13+D13</f>
        <v>-58.98599999999999</v>
      </c>
    </row>
    <row r="14" spans="1:8" x14ac:dyDescent="0.25">
      <c r="A14" s="147" t="s">
        <v>68</v>
      </c>
      <c r="B14" s="135"/>
      <c r="C14" s="80">
        <f>C12*10%</f>
        <v>0.57500000000000007</v>
      </c>
      <c r="D14" s="80">
        <f>D12*10%</f>
        <v>-7.98</v>
      </c>
      <c r="E14" s="80">
        <f>E12*10%</f>
        <v>14.131</v>
      </c>
      <c r="F14" s="80">
        <f>F12*10%</f>
        <v>15.557</v>
      </c>
      <c r="G14" s="80">
        <f>G12*10%</f>
        <v>15.557</v>
      </c>
      <c r="H14" s="80">
        <f t="shared" si="1"/>
        <v>-6.5540000000000003</v>
      </c>
    </row>
    <row r="15" spans="1:8" ht="23.25" customHeight="1" x14ac:dyDescent="0.25">
      <c r="A15" s="149" t="s">
        <v>44</v>
      </c>
      <c r="B15" s="150"/>
      <c r="C15" s="87">
        <v>3.51</v>
      </c>
      <c r="D15" s="31">
        <v>-48.43</v>
      </c>
      <c r="E15" s="31">
        <v>86.26</v>
      </c>
      <c r="F15" s="31">
        <v>98.76</v>
      </c>
      <c r="G15" s="31">
        <f>F15</f>
        <v>98.76</v>
      </c>
      <c r="H15" s="80">
        <f t="shared" si="1"/>
        <v>-35.93</v>
      </c>
    </row>
    <row r="16" spans="1:8" x14ac:dyDescent="0.25">
      <c r="A16" s="41" t="s">
        <v>67</v>
      </c>
      <c r="B16" s="42"/>
      <c r="C16" s="80">
        <f>C15-C17</f>
        <v>3.1589999999999998</v>
      </c>
      <c r="D16" s="80">
        <f>D15-D17</f>
        <v>-43.587000000000003</v>
      </c>
      <c r="E16" s="80">
        <f>E15-E17</f>
        <v>77.634</v>
      </c>
      <c r="F16" s="80">
        <f>F15-F17</f>
        <v>88.884</v>
      </c>
      <c r="G16" s="80">
        <f>G15-G17</f>
        <v>88.884</v>
      </c>
      <c r="H16" s="80">
        <f t="shared" si="1"/>
        <v>-32.337000000000003</v>
      </c>
    </row>
    <row r="17" spans="1:10" ht="15" customHeight="1" x14ac:dyDescent="0.25">
      <c r="A17" s="147" t="s">
        <v>68</v>
      </c>
      <c r="B17" s="135"/>
      <c r="C17" s="80">
        <f>C15*10%</f>
        <v>0.35099999999999998</v>
      </c>
      <c r="D17" s="80">
        <f>D15*10%</f>
        <v>-4.843</v>
      </c>
      <c r="E17" s="80">
        <f>E15*10%</f>
        <v>8.6260000000000012</v>
      </c>
      <c r="F17" s="80">
        <f>F15*10%</f>
        <v>9.8760000000000012</v>
      </c>
      <c r="G17" s="80">
        <f>G15*10%</f>
        <v>9.8760000000000012</v>
      </c>
      <c r="H17" s="80">
        <f t="shared" si="1"/>
        <v>-3.593</v>
      </c>
    </row>
    <row r="18" spans="1:10" ht="13.5" customHeight="1" x14ac:dyDescent="0.25">
      <c r="A18" s="149" t="s">
        <v>51</v>
      </c>
      <c r="B18" s="150"/>
      <c r="C18" s="86">
        <v>2.41</v>
      </c>
      <c r="D18" s="31">
        <v>-33.22</v>
      </c>
      <c r="E18" s="31">
        <v>59.23</v>
      </c>
      <c r="F18" s="31">
        <v>65.22</v>
      </c>
      <c r="G18" s="31">
        <f>F18</f>
        <v>65.22</v>
      </c>
      <c r="H18" s="80">
        <f t="shared" si="1"/>
        <v>-27.229999999999997</v>
      </c>
    </row>
    <row r="19" spans="1:10" ht="13.5" customHeight="1" x14ac:dyDescent="0.25">
      <c r="A19" s="41" t="s">
        <v>67</v>
      </c>
      <c r="B19" s="42"/>
      <c r="C19" s="80">
        <f>C18-C20</f>
        <v>2.169</v>
      </c>
      <c r="D19" s="80">
        <f>D18-D20</f>
        <v>-29.898</v>
      </c>
      <c r="E19" s="80">
        <f>E18-E20</f>
        <v>53.306999999999995</v>
      </c>
      <c r="F19" s="80">
        <f>F18-F20</f>
        <v>58.698</v>
      </c>
      <c r="G19" s="80">
        <f>G18-G20</f>
        <v>58.698</v>
      </c>
      <c r="H19" s="80">
        <f t="shared" si="1"/>
        <v>-24.506999999999994</v>
      </c>
    </row>
    <row r="20" spans="1:10" ht="12.75" customHeight="1" x14ac:dyDescent="0.25">
      <c r="A20" s="147" t="s">
        <v>68</v>
      </c>
      <c r="B20" s="135"/>
      <c r="C20" s="80">
        <f>C18*10%</f>
        <v>0.24100000000000002</v>
      </c>
      <c r="D20" s="80">
        <f>D18*10%</f>
        <v>-3.3220000000000001</v>
      </c>
      <c r="E20" s="80">
        <f>E18*10%</f>
        <v>5.923</v>
      </c>
      <c r="F20" s="80">
        <f>F18*10%</f>
        <v>6.5220000000000002</v>
      </c>
      <c r="G20" s="80">
        <f>G18*10%</f>
        <v>6.5220000000000002</v>
      </c>
      <c r="H20" s="80">
        <f t="shared" si="1"/>
        <v>-2.7229999999999999</v>
      </c>
    </row>
    <row r="21" spans="1:10" ht="14.25" customHeight="1" x14ac:dyDescent="0.25">
      <c r="A21" s="10" t="s">
        <v>80</v>
      </c>
      <c r="B21" s="43"/>
      <c r="C21" s="88">
        <v>4.43</v>
      </c>
      <c r="D21" s="7">
        <v>-82.79</v>
      </c>
      <c r="E21" s="7">
        <v>108.88</v>
      </c>
      <c r="F21" s="80">
        <v>114.1</v>
      </c>
      <c r="G21" s="80">
        <f>F21</f>
        <v>114.1</v>
      </c>
      <c r="H21" s="80">
        <f t="shared" si="1"/>
        <v>-77.570000000000007</v>
      </c>
    </row>
    <row r="22" spans="1:10" ht="14.25" customHeight="1" x14ac:dyDescent="0.25">
      <c r="A22" s="41" t="s">
        <v>67</v>
      </c>
      <c r="B22" s="42"/>
      <c r="C22" s="80">
        <f>C21-C23</f>
        <v>3.9869999999999997</v>
      </c>
      <c r="D22" s="7">
        <f>D21-D23</f>
        <v>-74.510000000000005</v>
      </c>
      <c r="E22" s="80">
        <f>E21-E23</f>
        <v>97.99199999999999</v>
      </c>
      <c r="F22" s="80">
        <f>F21-F23</f>
        <v>102.69</v>
      </c>
      <c r="G22" s="80">
        <f>G21-G23</f>
        <v>102.69</v>
      </c>
      <c r="H22" s="80">
        <f t="shared" si="1"/>
        <v>-69.811999999999998</v>
      </c>
    </row>
    <row r="23" spans="1:10" x14ac:dyDescent="0.25">
      <c r="A23" s="147" t="s">
        <v>68</v>
      </c>
      <c r="B23" s="135"/>
      <c r="C23" s="80">
        <f>C21*10%</f>
        <v>0.443</v>
      </c>
      <c r="D23" s="7">
        <v>-8.2799999999999994</v>
      </c>
      <c r="E23" s="80">
        <f>E21*10%</f>
        <v>10.888</v>
      </c>
      <c r="F23" s="80">
        <f>F21*10%</f>
        <v>11.41</v>
      </c>
      <c r="G23" s="80">
        <f>G21*10%</f>
        <v>11.41</v>
      </c>
      <c r="H23" s="80">
        <f t="shared" si="1"/>
        <v>-7.7579999999999991</v>
      </c>
    </row>
    <row r="24" spans="1:10" ht="9.75" customHeight="1" x14ac:dyDescent="0.25">
      <c r="A24" s="50"/>
      <c r="B24" s="51"/>
      <c r="C24" s="80"/>
      <c r="D24" s="7"/>
      <c r="E24" s="7"/>
      <c r="F24" s="7"/>
      <c r="G24" s="49"/>
      <c r="H24" s="7"/>
    </row>
    <row r="25" spans="1:10" ht="15.75" customHeight="1" x14ac:dyDescent="0.25">
      <c r="A25" s="145" t="s">
        <v>45</v>
      </c>
      <c r="B25" s="146"/>
      <c r="C25" s="88">
        <v>5.38</v>
      </c>
      <c r="D25" s="88">
        <v>24.7</v>
      </c>
      <c r="E25" s="33">
        <v>132.22</v>
      </c>
      <c r="F25" s="33">
        <v>145.58000000000001</v>
      </c>
      <c r="G25" s="96">
        <f>G26+G27</f>
        <v>47.198</v>
      </c>
      <c r="H25" s="80">
        <f>F25-E25+D25+F25-G25</f>
        <v>136.44200000000004</v>
      </c>
    </row>
    <row r="26" spans="1:10" ht="15" customHeight="1" x14ac:dyDescent="0.25">
      <c r="A26" s="52" t="s">
        <v>69</v>
      </c>
      <c r="B26" s="53"/>
      <c r="C26" s="80">
        <f>C25-C27</f>
        <v>4.8419999999999996</v>
      </c>
      <c r="D26" s="33">
        <v>27.77</v>
      </c>
      <c r="E26" s="80">
        <f>E25-E27</f>
        <v>118.99799999999999</v>
      </c>
      <c r="F26" s="80">
        <f>F25-F27</f>
        <v>131.02200000000002</v>
      </c>
      <c r="G26" s="99">
        <f>G54</f>
        <v>32.64</v>
      </c>
      <c r="H26" s="80">
        <f>F26-E26+D26+F26-G26</f>
        <v>138.17600000000004</v>
      </c>
    </row>
    <row r="27" spans="1:10" ht="12.75" customHeight="1" x14ac:dyDescent="0.25">
      <c r="A27" s="147" t="s">
        <v>68</v>
      </c>
      <c r="B27" s="135"/>
      <c r="C27" s="80">
        <f>C25*10%</f>
        <v>0.53800000000000003</v>
      </c>
      <c r="D27" s="7">
        <v>-3.07</v>
      </c>
      <c r="E27" s="80">
        <f>E25*10%</f>
        <v>13.222000000000001</v>
      </c>
      <c r="F27" s="80">
        <f>F25*10%</f>
        <v>14.558000000000002</v>
      </c>
      <c r="G27" s="80">
        <f>F27</f>
        <v>14.558000000000002</v>
      </c>
      <c r="H27" s="80">
        <f>F27-E27+D27+F27-G27</f>
        <v>-1.734</v>
      </c>
    </row>
    <row r="28" spans="1:10" ht="12.75" customHeight="1" x14ac:dyDescent="0.25">
      <c r="A28" s="79"/>
      <c r="B28" s="78"/>
      <c r="C28" s="80"/>
      <c r="D28" s="7"/>
      <c r="E28" s="7"/>
      <c r="F28" s="7"/>
      <c r="G28" s="77"/>
      <c r="H28" s="7"/>
    </row>
    <row r="29" spans="1:10" ht="12.75" customHeight="1" x14ac:dyDescent="0.25">
      <c r="A29" s="121" t="s">
        <v>117</v>
      </c>
      <c r="B29" s="122"/>
      <c r="C29" s="80"/>
      <c r="D29" s="33">
        <v>-3.36</v>
      </c>
      <c r="E29" s="33">
        <f>E31+E32+E33+E34</f>
        <v>19.41</v>
      </c>
      <c r="F29" s="33">
        <f>F31+F32+F33+F34</f>
        <v>20.839999999999996</v>
      </c>
      <c r="G29" s="33">
        <f>G31+G32+G33+G34</f>
        <v>20.839999999999996</v>
      </c>
      <c r="H29" s="7">
        <f>F29-E29+D29+F29-G29</f>
        <v>-1.9300000000000033</v>
      </c>
      <c r="J29" s="97"/>
    </row>
    <row r="30" spans="1:10" ht="12.75" customHeight="1" x14ac:dyDescent="0.25">
      <c r="A30" s="41" t="s">
        <v>118</v>
      </c>
      <c r="B30" s="74"/>
      <c r="C30" s="80"/>
      <c r="D30" s="7"/>
      <c r="E30" s="7"/>
      <c r="F30" s="7"/>
      <c r="G30" s="73"/>
      <c r="H30" s="7"/>
    </row>
    <row r="31" spans="1:10" ht="12.75" customHeight="1" x14ac:dyDescent="0.25">
      <c r="A31" s="153" t="s">
        <v>119</v>
      </c>
      <c r="B31" s="154"/>
      <c r="C31" s="80"/>
      <c r="D31" s="7">
        <v>-0.26</v>
      </c>
      <c r="E31" s="7">
        <v>1.53</v>
      </c>
      <c r="F31" s="7">
        <v>1.61</v>
      </c>
      <c r="G31" s="7">
        <f>F31</f>
        <v>1.61</v>
      </c>
      <c r="H31" s="7">
        <f>F31-E31+D31+F31-G31</f>
        <v>-0.17999999999999994</v>
      </c>
    </row>
    <row r="32" spans="1:10" ht="12.75" customHeight="1" x14ac:dyDescent="0.25">
      <c r="A32" s="153" t="s">
        <v>121</v>
      </c>
      <c r="B32" s="154"/>
      <c r="C32" s="80"/>
      <c r="D32" s="7">
        <v>-0.97</v>
      </c>
      <c r="E32" s="7">
        <v>6.84</v>
      </c>
      <c r="F32" s="7">
        <v>7.27</v>
      </c>
      <c r="G32" s="7">
        <f t="shared" ref="G32:G34" si="2">F32</f>
        <v>7.27</v>
      </c>
      <c r="H32" s="7">
        <f>F32-E32+D32+F32-G32</f>
        <v>-0.54</v>
      </c>
    </row>
    <row r="33" spans="1:10" ht="12.75" customHeight="1" x14ac:dyDescent="0.25">
      <c r="A33" s="153" t="s">
        <v>122</v>
      </c>
      <c r="B33" s="154"/>
      <c r="C33" s="80"/>
      <c r="D33" s="7">
        <v>-1.92</v>
      </c>
      <c r="E33" s="7">
        <v>9.49</v>
      </c>
      <c r="F33" s="7">
        <v>10.38</v>
      </c>
      <c r="G33" s="7">
        <f t="shared" si="2"/>
        <v>10.38</v>
      </c>
      <c r="H33" s="7">
        <f>F33-E33+D33+F33-G33</f>
        <v>-1.0299999999999994</v>
      </c>
    </row>
    <row r="34" spans="1:10" ht="12.75" customHeight="1" x14ac:dyDescent="0.25">
      <c r="A34" s="153" t="s">
        <v>120</v>
      </c>
      <c r="B34" s="154"/>
      <c r="C34" s="80"/>
      <c r="D34" s="7">
        <v>-0.21</v>
      </c>
      <c r="E34" s="7">
        <v>1.55</v>
      </c>
      <c r="F34" s="7">
        <v>1.58</v>
      </c>
      <c r="G34" s="7">
        <f t="shared" si="2"/>
        <v>1.58</v>
      </c>
      <c r="H34" s="7">
        <f>F34-E34+D34+F34-G34</f>
        <v>-0.17999999999999994</v>
      </c>
    </row>
    <row r="35" spans="1:10" ht="18" customHeight="1" x14ac:dyDescent="0.25">
      <c r="A35" s="121" t="s">
        <v>108</v>
      </c>
      <c r="B35" s="122"/>
      <c r="C35" s="80"/>
      <c r="D35" s="7"/>
      <c r="E35" s="33">
        <f>E8+E25+E29</f>
        <v>547.30999999999995</v>
      </c>
      <c r="F35" s="33">
        <f t="shared" ref="F35:G35" si="3">F8+F25+F29</f>
        <v>600.07000000000005</v>
      </c>
      <c r="G35" s="88">
        <f t="shared" si="3"/>
        <v>501.68799999999993</v>
      </c>
      <c r="H35" s="7"/>
    </row>
    <row r="36" spans="1:10" ht="13.5" customHeight="1" x14ac:dyDescent="0.25">
      <c r="A36" s="121" t="s">
        <v>134</v>
      </c>
      <c r="B36" s="122"/>
      <c r="C36" s="80"/>
      <c r="D36" s="7"/>
      <c r="E36" s="7"/>
      <c r="F36" s="7"/>
      <c r="G36" s="62"/>
      <c r="H36" s="7"/>
    </row>
    <row r="37" spans="1:10" ht="7.5" customHeight="1" x14ac:dyDescent="0.25">
      <c r="A37" s="81"/>
      <c r="B37" s="82"/>
      <c r="C37" s="80"/>
      <c r="D37" s="7"/>
      <c r="E37" s="7"/>
      <c r="F37" s="7"/>
      <c r="G37" s="65"/>
      <c r="H37" s="7"/>
    </row>
    <row r="38" spans="1:10" ht="24.75" customHeight="1" x14ac:dyDescent="0.25">
      <c r="A38" s="155" t="s">
        <v>133</v>
      </c>
      <c r="B38" s="156"/>
      <c r="C38" s="80"/>
      <c r="D38" s="7">
        <v>0</v>
      </c>
      <c r="E38" s="7">
        <v>150.29</v>
      </c>
      <c r="F38" s="7">
        <v>147.82</v>
      </c>
      <c r="G38" s="65">
        <v>150.29</v>
      </c>
      <c r="H38" s="7">
        <f>F38-E38</f>
        <v>-2.4699999999999989</v>
      </c>
    </row>
    <row r="39" spans="1:10" ht="19.5" customHeight="1" x14ac:dyDescent="0.25">
      <c r="A39" s="157" t="s">
        <v>136</v>
      </c>
      <c r="B39" s="142"/>
      <c r="C39" s="80"/>
      <c r="D39" s="7">
        <v>0</v>
      </c>
      <c r="E39" s="7">
        <v>5.33</v>
      </c>
      <c r="F39" s="7">
        <v>3.52</v>
      </c>
      <c r="G39" s="65">
        <f>F39</f>
        <v>3.52</v>
      </c>
      <c r="H39" s="7">
        <f>F39-E39+D39+F39-G39</f>
        <v>-1.81</v>
      </c>
    </row>
    <row r="40" spans="1:10" ht="25.5" customHeight="1" x14ac:dyDescent="0.25">
      <c r="A40" s="152" t="s">
        <v>135</v>
      </c>
      <c r="B40" s="142"/>
      <c r="C40" s="80"/>
      <c r="D40" s="80">
        <v>16.600000000000001</v>
      </c>
      <c r="E40" s="7">
        <v>5.56</v>
      </c>
      <c r="F40" s="7">
        <v>5.56</v>
      </c>
      <c r="G40" s="65">
        <f>G41+G42</f>
        <v>1.9</v>
      </c>
      <c r="H40" s="80">
        <f>F40-E40+D40+F40-G40</f>
        <v>20.260000000000002</v>
      </c>
    </row>
    <row r="41" spans="1:10" ht="18" customHeight="1" x14ac:dyDescent="0.25">
      <c r="A41" s="152" t="s">
        <v>69</v>
      </c>
      <c r="B41" s="142"/>
      <c r="C41" s="80"/>
      <c r="D41" s="80">
        <v>16.600000000000001</v>
      </c>
      <c r="E41" s="80">
        <f>E40-E42</f>
        <v>4.6147999999999998</v>
      </c>
      <c r="F41" s="7">
        <f>F40-F42</f>
        <v>4.6099999999999994</v>
      </c>
      <c r="G41" s="65">
        <f>G42</f>
        <v>0.95</v>
      </c>
      <c r="H41" s="80">
        <f>F41-E41+D41+F41-G41</f>
        <v>20.255200000000002</v>
      </c>
    </row>
    <row r="42" spans="1:10" ht="15" customHeight="1" x14ac:dyDescent="0.25">
      <c r="A42" s="152" t="s">
        <v>116</v>
      </c>
      <c r="B42" s="142"/>
      <c r="C42" s="80"/>
      <c r="D42" s="7">
        <v>0</v>
      </c>
      <c r="E42" s="80">
        <f>E40*17%</f>
        <v>0.94520000000000004</v>
      </c>
      <c r="F42" s="7">
        <v>0.95</v>
      </c>
      <c r="G42" s="65">
        <f>F42</f>
        <v>0.95</v>
      </c>
      <c r="H42" s="107">
        <f>F42-E42+D42+F42-G42</f>
        <v>4.7999999999999154E-3</v>
      </c>
    </row>
    <row r="43" spans="1:10" ht="15.75" customHeight="1" x14ac:dyDescent="0.25">
      <c r="A43" s="121" t="s">
        <v>108</v>
      </c>
      <c r="B43" s="122"/>
      <c r="C43" s="80"/>
      <c r="D43" s="7"/>
      <c r="E43" s="33">
        <f>E35+E40+E38+E39</f>
        <v>708.4899999999999</v>
      </c>
      <c r="F43" s="88">
        <f>F35+F40+F38+F39</f>
        <v>756.97</v>
      </c>
      <c r="G43" s="88">
        <v>654.92999999999995</v>
      </c>
      <c r="H43" s="7"/>
    </row>
    <row r="44" spans="1:10" ht="16.5" customHeight="1" x14ac:dyDescent="0.25">
      <c r="A44" s="123" t="s">
        <v>114</v>
      </c>
      <c r="B44" s="124"/>
      <c r="C44" s="89"/>
      <c r="D44" s="68">
        <f>D4</f>
        <v>-206.3</v>
      </c>
      <c r="E44" s="69"/>
      <c r="F44" s="69"/>
      <c r="G44" s="68"/>
      <c r="H44" s="89">
        <f>F43-E43+D44+F43-G43</f>
        <v>-55.779999999999859</v>
      </c>
    </row>
    <row r="45" spans="1:10" ht="21.75" customHeight="1" x14ac:dyDescent="0.25">
      <c r="A45" s="123" t="s">
        <v>131</v>
      </c>
      <c r="B45" s="123"/>
      <c r="C45" s="90"/>
      <c r="E45" s="71"/>
      <c r="F45" s="72"/>
      <c r="G45" s="72"/>
      <c r="H45" s="71">
        <f>H46+H47</f>
        <v>-55.77800000000002</v>
      </c>
      <c r="I45" s="97"/>
      <c r="J45" s="97"/>
    </row>
    <row r="46" spans="1:10" ht="17.25" customHeight="1" x14ac:dyDescent="0.25">
      <c r="A46" s="123" t="s">
        <v>112</v>
      </c>
      <c r="B46" s="143"/>
      <c r="C46" s="90"/>
      <c r="D46" s="70"/>
      <c r="E46" s="71"/>
      <c r="F46" s="72"/>
      <c r="G46" s="72"/>
      <c r="H46" s="71">
        <f>H26+H40</f>
        <v>158.43600000000004</v>
      </c>
    </row>
    <row r="47" spans="1:10" ht="18" customHeight="1" x14ac:dyDescent="0.25">
      <c r="A47" s="123" t="s">
        <v>113</v>
      </c>
      <c r="B47" s="124"/>
      <c r="C47" s="90"/>
      <c r="D47" s="70"/>
      <c r="E47" s="71"/>
      <c r="F47" s="72"/>
      <c r="G47" s="72"/>
      <c r="H47" s="71">
        <f>H8+H29+H27+H38+H39</f>
        <v>-214.21400000000006</v>
      </c>
    </row>
    <row r="48" spans="1:10" ht="12" customHeight="1" x14ac:dyDescent="0.25">
      <c r="A48" s="61"/>
      <c r="B48" s="61"/>
      <c r="C48" s="91"/>
      <c r="D48" s="26"/>
      <c r="E48" s="26"/>
      <c r="F48" s="26"/>
      <c r="G48" s="26"/>
      <c r="H48" s="26"/>
    </row>
    <row r="49" spans="1:8" ht="12" customHeight="1" x14ac:dyDescent="0.25">
      <c r="A49" s="144"/>
      <c r="B49" s="129"/>
      <c r="C49" s="129"/>
      <c r="D49" s="129"/>
      <c r="E49" s="129"/>
      <c r="F49" s="129"/>
      <c r="G49" s="129"/>
      <c r="H49" s="129"/>
    </row>
    <row r="50" spans="1:8" ht="12" customHeight="1" x14ac:dyDescent="0.25">
      <c r="A50" s="76"/>
      <c r="B50" s="75"/>
      <c r="C50" s="92"/>
      <c r="D50" s="75"/>
      <c r="E50" s="75"/>
      <c r="F50" s="75"/>
      <c r="G50" s="75"/>
      <c r="H50" s="75"/>
    </row>
    <row r="51" spans="1:8" x14ac:dyDescent="0.25">
      <c r="A51" s="20" t="s">
        <v>145</v>
      </c>
      <c r="D51" s="21"/>
      <c r="E51" s="21"/>
      <c r="F51" s="21"/>
      <c r="G51" s="21"/>
    </row>
    <row r="52" spans="1:8" x14ac:dyDescent="0.25">
      <c r="A52" s="134" t="s">
        <v>54</v>
      </c>
      <c r="B52" s="135"/>
      <c r="C52" s="135"/>
      <c r="D52" s="136"/>
      <c r="E52" s="34" t="s">
        <v>55</v>
      </c>
      <c r="F52" s="34" t="s">
        <v>56</v>
      </c>
      <c r="G52" s="34" t="s">
        <v>115</v>
      </c>
      <c r="H52" s="67" t="s">
        <v>132</v>
      </c>
    </row>
    <row r="53" spans="1:8" x14ac:dyDescent="0.25">
      <c r="A53" s="137" t="s">
        <v>137</v>
      </c>
      <c r="B53" s="138"/>
      <c r="C53" s="138"/>
      <c r="D53" s="139"/>
      <c r="E53" s="101">
        <v>43770</v>
      </c>
      <c r="F53" s="102">
        <v>1</v>
      </c>
      <c r="G53" s="103">
        <v>150.29</v>
      </c>
      <c r="H53" s="104" t="s">
        <v>138</v>
      </c>
    </row>
    <row r="54" spans="1:8" ht="16.5" customHeight="1" x14ac:dyDescent="0.25">
      <c r="A54" s="140" t="s">
        <v>139</v>
      </c>
      <c r="B54" s="141"/>
      <c r="C54" s="141"/>
      <c r="D54" s="142"/>
      <c r="E54" s="35">
        <v>43617</v>
      </c>
      <c r="F54" s="34" t="s">
        <v>140</v>
      </c>
      <c r="G54" s="36">
        <v>32.64</v>
      </c>
      <c r="H54" s="67" t="s">
        <v>141</v>
      </c>
    </row>
    <row r="55" spans="1:8" x14ac:dyDescent="0.25">
      <c r="A55" s="131" t="s">
        <v>110</v>
      </c>
      <c r="B55" s="132"/>
      <c r="C55" s="132"/>
      <c r="D55" s="133"/>
      <c r="E55" s="35"/>
      <c r="F55" s="34"/>
      <c r="G55" s="36">
        <f>SUM(G53:G54)</f>
        <v>182.93</v>
      </c>
      <c r="H55" s="66"/>
    </row>
    <row r="56" spans="1:8" x14ac:dyDescent="0.25">
      <c r="A56" s="20" t="s">
        <v>46</v>
      </c>
      <c r="D56" s="21"/>
      <c r="E56" s="21"/>
      <c r="F56" s="21"/>
      <c r="G56" s="21"/>
    </row>
    <row r="57" spans="1:8" x14ac:dyDescent="0.25">
      <c r="A57" s="20" t="s">
        <v>47</v>
      </c>
      <c r="D57" s="21"/>
      <c r="E57" s="21"/>
      <c r="F57" s="21"/>
      <c r="G57" s="21"/>
    </row>
    <row r="58" spans="1:8" ht="44.25" customHeight="1" x14ac:dyDescent="0.25">
      <c r="A58" s="134" t="s">
        <v>58</v>
      </c>
      <c r="B58" s="135"/>
      <c r="C58" s="135"/>
      <c r="D58" s="135"/>
      <c r="E58" s="136"/>
      <c r="F58" s="38" t="s">
        <v>56</v>
      </c>
      <c r="G58" s="37" t="s">
        <v>57</v>
      </c>
    </row>
    <row r="59" spans="1:8" x14ac:dyDescent="0.25">
      <c r="A59" s="131"/>
      <c r="B59" s="132"/>
      <c r="C59" s="132"/>
      <c r="D59" s="132"/>
      <c r="E59" s="133"/>
      <c r="F59" s="34" t="s">
        <v>53</v>
      </c>
      <c r="G59" s="34">
        <v>0</v>
      </c>
    </row>
    <row r="60" spans="1:8" x14ac:dyDescent="0.25">
      <c r="A60" s="44"/>
      <c r="B60" s="45"/>
      <c r="C60" s="94"/>
      <c r="D60" s="45"/>
      <c r="E60" s="45"/>
      <c r="F60" s="46"/>
      <c r="G60" s="46"/>
    </row>
    <row r="61" spans="1:8" x14ac:dyDescent="0.25">
      <c r="A61" s="128"/>
      <c r="B61" s="129"/>
      <c r="C61" s="129"/>
      <c r="D61" s="129"/>
      <c r="E61" s="129"/>
      <c r="F61" s="129"/>
      <c r="G61" s="129"/>
    </row>
    <row r="62" spans="1:8" x14ac:dyDescent="0.25">
      <c r="F62" s="48"/>
    </row>
    <row r="63" spans="1:8" x14ac:dyDescent="0.25">
      <c r="A63" s="20" t="s">
        <v>78</v>
      </c>
      <c r="F63" s="48"/>
    </row>
    <row r="64" spans="1:8" ht="16.5" customHeight="1" x14ac:dyDescent="0.25">
      <c r="A64" s="130" t="s">
        <v>142</v>
      </c>
      <c r="B64" s="129"/>
      <c r="C64" s="129"/>
      <c r="D64" s="129"/>
      <c r="E64" s="129"/>
      <c r="F64" s="129"/>
    </row>
    <row r="65" spans="1:8" ht="22.5" customHeight="1" x14ac:dyDescent="0.25">
      <c r="A65" s="125" t="s">
        <v>143</v>
      </c>
      <c r="B65" s="126"/>
      <c r="C65" s="126"/>
      <c r="D65" s="126"/>
      <c r="E65" s="126"/>
      <c r="F65" s="126"/>
      <c r="G65" s="126"/>
      <c r="H65" s="127"/>
    </row>
    <row r="66" spans="1:8" ht="63" customHeight="1" x14ac:dyDescent="0.25">
      <c r="A66" s="21" t="s">
        <v>70</v>
      </c>
      <c r="B66" s="47"/>
      <c r="F66" s="21"/>
    </row>
    <row r="67" spans="1:8" x14ac:dyDescent="0.25">
      <c r="A67" s="21" t="s">
        <v>71</v>
      </c>
      <c r="B67" s="47"/>
      <c r="E67" s="21" t="s">
        <v>146</v>
      </c>
    </row>
    <row r="68" spans="1:8" x14ac:dyDescent="0.25">
      <c r="A68" s="21" t="s">
        <v>107</v>
      </c>
      <c r="B68" s="47"/>
    </row>
    <row r="69" spans="1:8" x14ac:dyDescent="0.25">
      <c r="A69" s="21"/>
      <c r="B69" s="47"/>
    </row>
    <row r="70" spans="1:8" x14ac:dyDescent="0.25">
      <c r="A70" s="18" t="s">
        <v>72</v>
      </c>
    </row>
    <row r="71" spans="1:8" x14ac:dyDescent="0.25">
      <c r="A71" s="18" t="s">
        <v>73</v>
      </c>
    </row>
    <row r="72" spans="1:8" x14ac:dyDescent="0.25">
      <c r="A72" s="18" t="s">
        <v>144</v>
      </c>
    </row>
    <row r="73" spans="1:8" x14ac:dyDescent="0.25">
      <c r="A73" s="18" t="s">
        <v>74</v>
      </c>
    </row>
    <row r="74" spans="1:8" x14ac:dyDescent="0.25">
      <c r="A74" s="18"/>
    </row>
  </sheetData>
  <mergeCells count="42">
    <mergeCell ref="A38:B38"/>
    <mergeCell ref="A39:B39"/>
    <mergeCell ref="A14:B14"/>
    <mergeCell ref="A7:H7"/>
    <mergeCell ref="A40:B40"/>
    <mergeCell ref="A41:B41"/>
    <mergeCell ref="A42:B42"/>
    <mergeCell ref="A27:B27"/>
    <mergeCell ref="A35:B35"/>
    <mergeCell ref="A15:B15"/>
    <mergeCell ref="A17:B17"/>
    <mergeCell ref="A18:B18"/>
    <mergeCell ref="A20:B20"/>
    <mergeCell ref="A29:B29"/>
    <mergeCell ref="A31:B31"/>
    <mergeCell ref="A32:B32"/>
    <mergeCell ref="A33:B33"/>
    <mergeCell ref="A34:B34"/>
    <mergeCell ref="A36:B36"/>
    <mergeCell ref="A23:B23"/>
    <mergeCell ref="A25:B25"/>
    <mergeCell ref="A3:B3"/>
    <mergeCell ref="A8:B8"/>
    <mergeCell ref="A10:B10"/>
    <mergeCell ref="A11:H11"/>
    <mergeCell ref="A12:B12"/>
    <mergeCell ref="A4:B4"/>
    <mergeCell ref="A43:B43"/>
    <mergeCell ref="A44:B44"/>
    <mergeCell ref="A45:B45"/>
    <mergeCell ref="A65:H65"/>
    <mergeCell ref="A61:G61"/>
    <mergeCell ref="A64:F64"/>
    <mergeCell ref="A59:E59"/>
    <mergeCell ref="A52:D52"/>
    <mergeCell ref="A53:D53"/>
    <mergeCell ref="A54:D54"/>
    <mergeCell ref="A46:B46"/>
    <mergeCell ref="A47:B47"/>
    <mergeCell ref="A55:D55"/>
    <mergeCell ref="A49:H49"/>
    <mergeCell ref="A58:E5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УК</vt:lpstr>
      <vt:lpstr>Лист2</vt:lpstr>
    </vt:vector>
  </TitlesOfParts>
  <Company>Krokoz™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PO-L</dc:creator>
  <cp:lastModifiedBy>Finans</cp:lastModifiedBy>
  <cp:lastPrinted>2020-02-12T05:52:59Z</cp:lastPrinted>
  <dcterms:created xsi:type="dcterms:W3CDTF">2013-02-18T04:38:06Z</dcterms:created>
  <dcterms:modified xsi:type="dcterms:W3CDTF">2020-06-18T06:01:28Z</dcterms:modified>
</cp:coreProperties>
</file>