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G23" i="8" l="1"/>
  <c r="G22" i="8"/>
  <c r="G20" i="8"/>
  <c r="G19" i="8"/>
  <c r="G17" i="8"/>
  <c r="G16" i="8"/>
  <c r="G14" i="8"/>
  <c r="G13" i="8"/>
  <c r="F27" i="8"/>
  <c r="E27" i="8"/>
  <c r="F23" i="8"/>
  <c r="E23" i="8"/>
  <c r="F20" i="8"/>
  <c r="E20" i="8"/>
  <c r="F17" i="8"/>
  <c r="E17" i="8"/>
  <c r="F8" i="8"/>
  <c r="F10" i="8"/>
  <c r="E8" i="8"/>
  <c r="E10" i="8"/>
  <c r="F14" i="8"/>
  <c r="E14" i="8"/>
  <c r="H33" i="8"/>
  <c r="H32" i="8"/>
  <c r="H31" i="8"/>
  <c r="H30" i="8"/>
  <c r="E29" i="8"/>
  <c r="F29" i="8"/>
  <c r="H29" i="8"/>
  <c r="D22" i="8"/>
  <c r="D19" i="8"/>
  <c r="D16" i="8"/>
  <c r="D13" i="8"/>
  <c r="D9" i="8"/>
  <c r="G25" i="8"/>
  <c r="H25" i="8"/>
  <c r="H37" i="8"/>
  <c r="H8" i="8"/>
  <c r="H38" i="8"/>
  <c r="G45" i="8"/>
  <c r="G8" i="8"/>
  <c r="G9" i="8"/>
  <c r="G34" i="8"/>
  <c r="F34" i="8"/>
  <c r="E34" i="8"/>
  <c r="F26" i="8"/>
  <c r="E26" i="8"/>
  <c r="H27" i="8"/>
  <c r="E9" i="8"/>
  <c r="H23" i="8"/>
  <c r="E22" i="8"/>
  <c r="F22" i="8"/>
  <c r="H21" i="8"/>
  <c r="H20" i="8"/>
  <c r="E19" i="8"/>
  <c r="F19" i="8"/>
  <c r="H19" i="8"/>
  <c r="H18" i="8"/>
  <c r="H17" i="8"/>
  <c r="E16" i="8"/>
  <c r="F16" i="8"/>
  <c r="H15" i="8"/>
  <c r="H14" i="8"/>
  <c r="E13" i="8"/>
  <c r="F13" i="8"/>
  <c r="H13" i="8"/>
  <c r="H12" i="8"/>
  <c r="H10" i="8"/>
  <c r="C13" i="8"/>
  <c r="C9" i="8"/>
  <c r="H26" i="8"/>
  <c r="H22" i="8"/>
  <c r="H16" i="8"/>
  <c r="F9" i="8"/>
  <c r="H9" i="8"/>
  <c r="H35" i="8"/>
  <c r="H36" i="8"/>
</calcChain>
</file>

<file path=xl/sharedStrings.xml><?xml version="1.0" encoding="utf-8"?>
<sst xmlns="http://schemas.openxmlformats.org/spreadsheetml/2006/main" count="154" uniqueCount="135">
  <si>
    <t>1</t>
  </si>
  <si>
    <t>2</t>
  </si>
  <si>
    <t>3</t>
  </si>
  <si>
    <t>4</t>
  </si>
  <si>
    <t>5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</si>
  <si>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</si>
  <si>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</si>
  <si>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</si>
  <si>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</si>
  <si>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</si>
  <si>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</si>
  <si>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</si>
  <si>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</si>
  <si>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</si>
  <si>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</si>
  <si>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</si>
  <si>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</si>
  <si>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</si>
  <si>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</si>
  <si>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</si>
  <si>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</si>
  <si>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</si>
  <si>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</si>
  <si>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</si>
  <si>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</si>
  <si>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</si>
  <si>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</si>
  <si>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</si>
  <si>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</si>
  <si>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</si>
  <si>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</si>
  <si>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</si>
  <si>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</si>
  <si>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</si>
  <si>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</si>
  <si>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</si>
  <si>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</si>
  <si>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</si>
  <si>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</si>
  <si>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</si>
  <si>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</si>
  <si>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</si>
  <si>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</si>
  <si>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</si>
  <si>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</si>
  <si>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</si>
  <si>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</si>
  <si>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</si>
  <si>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</si>
  <si>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</si>
  <si>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</si>
  <si>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</si>
  <si>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</si>
  <si>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</si>
  <si>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</si>
  <si>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</si>
  <si>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</si>
  <si>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</si>
  <si>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</si>
  <si>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</si>
  <si>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</si>
  <si>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</si>
  <si>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</si>
  <si>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</si>
  <si>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</si>
  <si>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</si>
  <si>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</si>
  <si>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</si>
  <si>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</si>
  <si>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</si>
  <si>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в том числе: на текущий ремонт</t>
  </si>
  <si>
    <t>Генеральный директор</t>
  </si>
  <si>
    <t>ООО "Управляющая компания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</si>
  <si>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</si>
  <si>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</si>
  <si>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</si>
  <si>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</si>
  <si>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</si>
  <si>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 xml:space="preserve"> </t>
  </si>
  <si>
    <t>договор Управления</t>
  </si>
  <si>
    <t>uklr2006@mail.ru</t>
  </si>
  <si>
    <t>часть 4.</t>
  </si>
  <si>
    <t>1.4 Вывоз и утилизация ТБО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</si>
  <si>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</si>
  <si>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</si>
  <si>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</si>
  <si>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</si>
  <si>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</si>
  <si>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</si>
  <si>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</si>
  <si>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</si>
  <si>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</si>
  <si>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</si>
  <si>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</si>
  <si>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</si>
  <si>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</si>
  <si>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</si>
  <si>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</si>
  <si>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Эра"</t>
  </si>
  <si>
    <t>ООО " Чистый двор"</t>
  </si>
  <si>
    <t xml:space="preserve">Тунгусская,8 </t>
  </si>
  <si>
    <t>2-265-897</t>
  </si>
  <si>
    <t>3  этажа</t>
  </si>
  <si>
    <t>2 подъезда</t>
  </si>
  <si>
    <t xml:space="preserve">1.Сведения об Управляющей компании Ленинского района </t>
  </si>
  <si>
    <t xml:space="preserve"> ООО "Управляющая компания Ленинского района "</t>
  </si>
  <si>
    <t>от 27 апреля 2005 года серия 25 № 01277949</t>
  </si>
  <si>
    <t>Ленинского района "</t>
  </si>
  <si>
    <t>№ 10 А по ул. Тунгусской</t>
  </si>
  <si>
    <t xml:space="preserve">             01  августа  2010 г</t>
  </si>
  <si>
    <t xml:space="preserve">ул. Тунгусская,8 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</si>
  <si>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</si>
  <si>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</si>
  <si>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</si>
  <si>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</si>
  <si>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итого по дому</t>
  </si>
  <si>
    <t>сумма, т.р.</t>
  </si>
  <si>
    <t>расшифровка статьи "содержание жилья " по видам услуг</t>
  </si>
  <si>
    <t>3.Коммунальные услуги, всего:</t>
  </si>
  <si>
    <t>в том числе:</t>
  </si>
  <si>
    <t>ХВС на содержание ОИ МКД</t>
  </si>
  <si>
    <t>отведение сточных вод</t>
  </si>
  <si>
    <t>эл.энергия на содержание ОИ МКД</t>
  </si>
  <si>
    <t xml:space="preserve"> всего: 217,6 кв.м</t>
  </si>
  <si>
    <t xml:space="preserve">                       Отчет ООО "Управляющей компании Ленинского района "  за 2018 г.</t>
  </si>
  <si>
    <t>переходящие остатки д/ср-в на начало 01.01. 2018 г.</t>
  </si>
  <si>
    <t>1.Отчет об исполнении договора управления за 2018 г.(тыс.р.)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</si>
  <si>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</si>
  <si>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 2018 г.</t>
  </si>
  <si>
    <t>3. Перечень работ, выполненных по статье " текущий ремонт"  в 2018 году.</t>
  </si>
  <si>
    <t>аварийный ремонт водостока</t>
  </si>
  <si>
    <t>Вертикаль</t>
  </si>
  <si>
    <t xml:space="preserve"> Предложение Управляющей компании - Ремонт системы электроснабжения., косметический ремонт фасада. При недостатке средств на счету дома выполнение работ возможно за счет дополнительного сбора средств.</t>
  </si>
  <si>
    <t>План по статье "текущий ремонт" на 2019 год.</t>
  </si>
  <si>
    <r>
      <t xml:space="preserve">ИСХ_№ </t>
    </r>
    <r>
      <rPr>
        <b/>
        <u/>
        <sz val="9"/>
        <color theme="1"/>
        <rFont val="Calibri"/>
        <family val="2"/>
        <charset val="204"/>
        <scheme val="minor"/>
      </rPr>
      <t xml:space="preserve">  646/02 от 28.02.2019 г.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</si>
</sst>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29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8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8" xfId="1" applyFont="1" applyFill="1" applyBorder="1" applyAlignment="1">
      <alignment horizontal="left"/>
    </xf>
    <xf numFmtId="0" fontId="10" fillId="0" borderId="8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8" xfId="1" applyNumberFormat="1" applyFont="1" applyFill="1" applyBorder="1" applyAlignment="1">
      <alignment horizontal="center"/>
    </xf>
    <xf numFmtId="0" fontId="10" fillId="0" borderId="8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 applyAlignment="1"/>
    <xf numFmtId="49" fontId="10" fillId="0" borderId="4" xfId="1" applyNumberFormat="1" applyFont="1" applyFill="1" applyBorder="1" applyAlignment="1">
      <alignment horizontal="center"/>
    </xf>
    <xf numFmtId="0" fontId="10" fillId="0" borderId="4" xfId="1" applyFont="1" applyFill="1" applyBorder="1" applyAlignment="1"/>
    <xf numFmtId="1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3" fillId="0" borderId="6" xfId="0" applyFont="1" applyBorder="1" applyAlignment="1"/>
    <xf numFmtId="0" fontId="9" fillId="0" borderId="2" xfId="0" applyFont="1" applyBorder="1" applyAlignment="1"/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1" xfId="0" applyBorder="1"/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16" fillId="0" borderId="1" xfId="0" applyFont="1" applyBorder="1"/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6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6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12" fillId="0" borderId="0" xfId="0" applyFont="1" applyAlignment="1"/>
    <xf numFmtId="0" fontId="0" fillId="0" borderId="0" xfId="0" applyAlignment="1"/>
    <xf numFmtId="0" fontId="6" fillId="0" borderId="2" xfId="0" applyFont="1" applyBorder="1" applyAlignment="1"/>
    <xf numFmtId="0" fontId="0" fillId="0" borderId="5" xfId="0" applyBorder="1" applyAlignment="1"/>
    <xf numFmtId="0" fontId="0" fillId="0" borderId="6" xfId="0" applyBorder="1" applyAlignment="1"/>
    <xf numFmtId="0" fontId="6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9" fillId="0" borderId="2" xfId="0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3" fillId="0" borderId="8" xfId="0" applyFont="1" applyBorder="1" applyAlignment="1"/>
    <xf numFmtId="0" fontId="0" fillId="0" borderId="8" xfId="0" applyBorder="1" applyAlignment="1"/>
    <xf numFmtId="0" fontId="9" fillId="2" borderId="5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9" fillId="0" borderId="2" xfId="0" applyFont="1" applyFill="1" applyBorder="1" applyAlignment="1">
      <alignment horizontal="left"/>
    </xf>
    <xf numFmtId="0" fontId="4" fillId="0" borderId="6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6" xfId="0" applyBorder="1" applyAlignment="1">
      <alignment horizontal="left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workbookViewId="0">
      <selection activeCell="A4" sqref="A4:XFD4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124</v>
      </c>
      <c r="C1" s="1"/>
    </row>
    <row r="2" spans="1:4" ht="15" customHeight="1" x14ac:dyDescent="0.25">
      <c r="A2" s="2" t="s">
        <v>50</v>
      </c>
      <c r="C2" s="4"/>
    </row>
    <row r="3" spans="1:4" ht="15.75" x14ac:dyDescent="0.25">
      <c r="B3" s="4" t="s">
        <v>10</v>
      </c>
      <c r="C3" s="24" t="s">
        <v>108</v>
      </c>
    </row>
    <row r="4" spans="1:4" ht="14.25" customHeight="1" x14ac:dyDescent="0.25">
      <c r="A4" s="22" t="s">
        <v>134</v>
      </c>
      <c r="C4" s="4"/>
    </row>
    <row r="5" spans="1:4" ht="15" customHeight="1" x14ac:dyDescent="0.25">
      <c r="A5" s="4" t="s">
        <v>8</v>
      </c>
      <c r="C5" s="4"/>
    </row>
    <row r="6" spans="1:4" s="23" customFormat="1" ht="12.75" customHeight="1" x14ac:dyDescent="0.25">
      <c r="A6" s="4" t="s">
        <v>104</v>
      </c>
      <c r="C6" s="21"/>
    </row>
    <row r="7" spans="1:4" s="23" customFormat="1" ht="12.75" customHeight="1" x14ac:dyDescent="0.2">
      <c r="A7" s="21"/>
      <c r="C7" s="21"/>
    </row>
    <row r="8" spans="1:4" s="3" customFormat="1" ht="15" customHeight="1" x14ac:dyDescent="0.25">
      <c r="A8" s="12" t="s">
        <v>0</v>
      </c>
      <c r="B8" s="13" t="s">
        <v>9</v>
      </c>
      <c r="C8" s="27" t="s">
        <v>105</v>
      </c>
      <c r="D8" s="14"/>
    </row>
    <row r="9" spans="1:4" s="3" customFormat="1" ht="12" customHeight="1" x14ac:dyDescent="0.25">
      <c r="A9" s="12" t="s">
        <v>1</v>
      </c>
      <c r="B9" s="13" t="s">
        <v>11</v>
      </c>
      <c r="C9" s="90" t="s">
        <v>12</v>
      </c>
      <c r="D9" s="91"/>
    </row>
    <row r="10" spans="1:4" s="3" customFormat="1" ht="24" customHeight="1" x14ac:dyDescent="0.25">
      <c r="A10" s="12" t="s">
        <v>2</v>
      </c>
      <c r="B10" s="15" t="s">
        <v>13</v>
      </c>
      <c r="C10" s="92" t="s">
        <v>106</v>
      </c>
      <c r="D10" s="93"/>
    </row>
    <row r="11" spans="1:4" s="3" customFormat="1" ht="15" customHeight="1" x14ac:dyDescent="0.25">
      <c r="A11" s="12" t="s">
        <v>3</v>
      </c>
      <c r="B11" s="13" t="s">
        <v>14</v>
      </c>
      <c r="C11" s="90" t="s">
        <v>15</v>
      </c>
      <c r="D11" s="91"/>
    </row>
    <row r="12" spans="1:4" s="3" customFormat="1" ht="15" customHeight="1" x14ac:dyDescent="0.25">
      <c r="A12" s="59" t="s">
        <v>4</v>
      </c>
      <c r="B12" s="60" t="s">
        <v>83</v>
      </c>
      <c r="C12" s="53" t="s">
        <v>84</v>
      </c>
      <c r="D12" s="54" t="s">
        <v>85</v>
      </c>
    </row>
    <row r="13" spans="1:4" s="3" customFormat="1" ht="15" customHeight="1" x14ac:dyDescent="0.25">
      <c r="A13" s="61"/>
      <c r="B13" s="62"/>
      <c r="C13" s="53" t="s">
        <v>86</v>
      </c>
      <c r="D13" s="54" t="s">
        <v>87</v>
      </c>
    </row>
    <row r="14" spans="1:4" s="3" customFormat="1" ht="15" customHeight="1" x14ac:dyDescent="0.25">
      <c r="A14" s="61"/>
      <c r="B14" s="62"/>
      <c r="C14" s="53" t="s">
        <v>88</v>
      </c>
      <c r="D14" s="54" t="s">
        <v>89</v>
      </c>
    </row>
    <row r="15" spans="1:4" s="3" customFormat="1" ht="15" customHeight="1" x14ac:dyDescent="0.25">
      <c r="A15" s="61"/>
      <c r="B15" s="62"/>
      <c r="C15" s="53" t="s">
        <v>90</v>
      </c>
      <c r="D15" s="54" t="s">
        <v>91</v>
      </c>
    </row>
    <row r="16" spans="1:4" s="3" customFormat="1" ht="15" customHeight="1" x14ac:dyDescent="0.25">
      <c r="A16" s="61"/>
      <c r="B16" s="62"/>
      <c r="C16" s="53" t="s">
        <v>92</v>
      </c>
      <c r="D16" s="54" t="s">
        <v>93</v>
      </c>
    </row>
    <row r="17" spans="1:5" s="3" customFormat="1" ht="15" customHeight="1" x14ac:dyDescent="0.25">
      <c r="A17" s="61"/>
      <c r="B17" s="62"/>
      <c r="C17" s="53" t="s">
        <v>94</v>
      </c>
      <c r="D17" s="54" t="s">
        <v>95</v>
      </c>
    </row>
    <row r="18" spans="1:5" s="3" customFormat="1" ht="15" customHeight="1" x14ac:dyDescent="0.25">
      <c r="A18" s="63"/>
      <c r="B18" s="64"/>
      <c r="C18" s="53" t="s">
        <v>96</v>
      </c>
      <c r="D18" s="54" t="s">
        <v>97</v>
      </c>
    </row>
    <row r="19" spans="1:5" s="3" customFormat="1" ht="14.25" customHeight="1" x14ac:dyDescent="0.25">
      <c r="A19" s="12" t="s">
        <v>5</v>
      </c>
      <c r="B19" s="13" t="s">
        <v>16</v>
      </c>
      <c r="C19" s="94" t="s">
        <v>80</v>
      </c>
      <c r="D19" s="95"/>
    </row>
    <row r="20" spans="1:5" s="3" customFormat="1" x14ac:dyDescent="0.25">
      <c r="A20" s="12" t="s">
        <v>6</v>
      </c>
      <c r="B20" s="13" t="s">
        <v>17</v>
      </c>
      <c r="C20" s="96" t="s">
        <v>53</v>
      </c>
      <c r="D20" s="97"/>
    </row>
    <row r="21" spans="1:5" s="3" customFormat="1" ht="16.5" customHeight="1" x14ac:dyDescent="0.25">
      <c r="A21" s="12" t="s">
        <v>7</v>
      </c>
      <c r="B21" s="13" t="s">
        <v>18</v>
      </c>
      <c r="C21" s="92" t="s">
        <v>19</v>
      </c>
      <c r="D21" s="93"/>
    </row>
    <row r="22" spans="1:5" s="3" customFormat="1" ht="16.5" customHeight="1" x14ac:dyDescent="0.25">
      <c r="A22" s="25"/>
      <c r="B22" s="26"/>
      <c r="C22" s="25"/>
      <c r="D22" s="25"/>
    </row>
    <row r="23" spans="1:5" s="5" customFormat="1" ht="15.75" customHeight="1" x14ac:dyDescent="0.25">
      <c r="A23" s="8" t="s">
        <v>20</v>
      </c>
      <c r="B23" s="17"/>
      <c r="C23" s="17"/>
      <c r="D23" s="17"/>
    </row>
    <row r="24" spans="1:5" s="5" customFormat="1" ht="15.75" customHeight="1" x14ac:dyDescent="0.25">
      <c r="A24" s="16"/>
      <c r="B24" s="17"/>
      <c r="C24" s="17"/>
      <c r="D24" s="17"/>
    </row>
    <row r="25" spans="1:5" ht="21.75" customHeight="1" x14ac:dyDescent="0.25">
      <c r="A25" s="6"/>
      <c r="B25" s="18" t="s">
        <v>21</v>
      </c>
      <c r="C25" s="7" t="s">
        <v>22</v>
      </c>
      <c r="D25" s="9" t="s">
        <v>23</v>
      </c>
    </row>
    <row r="26" spans="1:5" s="5" customFormat="1" ht="28.5" customHeight="1" x14ac:dyDescent="0.25">
      <c r="A26" s="98" t="s">
        <v>26</v>
      </c>
      <c r="B26" s="99"/>
      <c r="C26" s="99"/>
      <c r="D26" s="100"/>
    </row>
    <row r="27" spans="1:5" s="5" customFormat="1" ht="15" customHeight="1" x14ac:dyDescent="0.25">
      <c r="A27" s="29"/>
      <c r="B27" s="30"/>
      <c r="C27" s="30"/>
      <c r="D27" s="31"/>
    </row>
    <row r="28" spans="1:5" ht="13.5" customHeight="1" x14ac:dyDescent="0.25">
      <c r="A28" s="7">
        <v>1</v>
      </c>
      <c r="B28" s="6" t="s">
        <v>99</v>
      </c>
      <c r="C28" s="6" t="s">
        <v>24</v>
      </c>
      <c r="D28" s="6" t="s">
        <v>25</v>
      </c>
    </row>
    <row r="29" spans="1:5" x14ac:dyDescent="0.25">
      <c r="A29" s="20" t="s">
        <v>27</v>
      </c>
      <c r="B29" s="19"/>
      <c r="C29" s="19"/>
      <c r="D29" s="19"/>
    </row>
    <row r="30" spans="1:5" ht="12.75" customHeight="1" x14ac:dyDescent="0.25">
      <c r="A30" s="7">
        <v>1</v>
      </c>
      <c r="B30" s="6" t="s">
        <v>98</v>
      </c>
      <c r="C30" s="6" t="s">
        <v>100</v>
      </c>
      <c r="D30" s="10" t="s">
        <v>101</v>
      </c>
      <c r="E30" t="s">
        <v>78</v>
      </c>
    </row>
    <row r="31" spans="1:5" x14ac:dyDescent="0.25">
      <c r="A31" s="20" t="s">
        <v>43</v>
      </c>
      <c r="B31" s="19"/>
      <c r="C31" s="19"/>
      <c r="D31" s="19"/>
    </row>
    <row r="32" spans="1:5" ht="13.5" customHeight="1" x14ac:dyDescent="0.25">
      <c r="A32" s="20" t="s">
        <v>44</v>
      </c>
      <c r="B32" s="19"/>
      <c r="C32" s="19"/>
      <c r="D32" s="19"/>
    </row>
    <row r="33" spans="1:4" ht="12" customHeight="1" x14ac:dyDescent="0.25">
      <c r="A33" s="7">
        <v>1</v>
      </c>
      <c r="B33" s="6" t="s">
        <v>28</v>
      </c>
      <c r="C33" s="6" t="s">
        <v>110</v>
      </c>
      <c r="D33" s="10" t="s">
        <v>29</v>
      </c>
    </row>
    <row r="34" spans="1:4" x14ac:dyDescent="0.25">
      <c r="A34" s="20" t="s">
        <v>30</v>
      </c>
      <c r="B34" s="19"/>
      <c r="C34" s="19"/>
      <c r="D34" s="19"/>
    </row>
    <row r="35" spans="1:4" ht="14.25" customHeight="1" x14ac:dyDescent="0.25">
      <c r="A35" s="7">
        <v>1</v>
      </c>
      <c r="B35" s="6" t="s">
        <v>31</v>
      </c>
      <c r="C35" s="6" t="s">
        <v>24</v>
      </c>
      <c r="D35" s="6" t="s">
        <v>32</v>
      </c>
    </row>
    <row r="36" spans="1:4" ht="13.5" customHeight="1" x14ac:dyDescent="0.25">
      <c r="A36" s="20" t="s">
        <v>33</v>
      </c>
      <c r="B36" s="19"/>
      <c r="C36" s="19"/>
      <c r="D36" s="19"/>
    </row>
    <row r="37" spans="1:4" x14ac:dyDescent="0.25">
      <c r="A37" s="7">
        <v>1</v>
      </c>
      <c r="B37" s="6" t="s">
        <v>34</v>
      </c>
      <c r="C37" s="6" t="s">
        <v>24</v>
      </c>
      <c r="D37" s="6" t="s">
        <v>25</v>
      </c>
    </row>
    <row r="38" spans="1:4" x14ac:dyDescent="0.25">
      <c r="A38" s="28"/>
      <c r="B38" s="11"/>
      <c r="C38" s="11"/>
      <c r="D38" s="11"/>
    </row>
    <row r="39" spans="1:4" x14ac:dyDescent="0.25">
      <c r="A39" s="4" t="s">
        <v>49</v>
      </c>
      <c r="B39" s="19"/>
      <c r="C39" s="19"/>
      <c r="D39" s="19"/>
    </row>
    <row r="40" spans="1:4" x14ac:dyDescent="0.25">
      <c r="A40" s="7">
        <v>1</v>
      </c>
      <c r="B40" s="6" t="s">
        <v>35</v>
      </c>
      <c r="C40" s="87">
        <v>1950</v>
      </c>
      <c r="D40" s="88"/>
    </row>
    <row r="41" spans="1:4" x14ac:dyDescent="0.25">
      <c r="A41" s="7">
        <v>2</v>
      </c>
      <c r="B41" s="6" t="s">
        <v>37</v>
      </c>
      <c r="C41" s="87" t="s">
        <v>102</v>
      </c>
      <c r="D41" s="88"/>
    </row>
    <row r="42" spans="1:4" ht="15" customHeight="1" x14ac:dyDescent="0.25">
      <c r="A42" s="7">
        <v>3</v>
      </c>
      <c r="B42" s="6" t="s">
        <v>38</v>
      </c>
      <c r="C42" s="87" t="s">
        <v>103</v>
      </c>
      <c r="D42" s="89"/>
    </row>
    <row r="43" spans="1:4" x14ac:dyDescent="0.25">
      <c r="A43" s="7">
        <v>4</v>
      </c>
      <c r="B43" s="6" t="s">
        <v>36</v>
      </c>
      <c r="C43" s="87" t="s">
        <v>54</v>
      </c>
      <c r="D43" s="89"/>
    </row>
    <row r="44" spans="1:4" x14ac:dyDescent="0.25">
      <c r="A44" s="7">
        <v>5</v>
      </c>
      <c r="B44" s="6" t="s">
        <v>39</v>
      </c>
      <c r="C44" s="87" t="s">
        <v>54</v>
      </c>
      <c r="D44" s="89"/>
    </row>
    <row r="45" spans="1:4" x14ac:dyDescent="0.25">
      <c r="A45" s="7">
        <v>6</v>
      </c>
      <c r="B45" s="6" t="s">
        <v>40</v>
      </c>
      <c r="C45" s="87">
        <v>912.4</v>
      </c>
      <c r="D45" s="88"/>
    </row>
    <row r="46" spans="1:4" ht="15" customHeight="1" x14ac:dyDescent="0.25">
      <c r="A46" s="7">
        <v>7</v>
      </c>
      <c r="B46" s="6" t="s">
        <v>41</v>
      </c>
      <c r="C46" s="87" t="s">
        <v>54</v>
      </c>
      <c r="D46" s="88"/>
    </row>
    <row r="47" spans="1:4" x14ac:dyDescent="0.25">
      <c r="A47" s="7">
        <v>8</v>
      </c>
      <c r="B47" s="6" t="s">
        <v>42</v>
      </c>
      <c r="C47" s="87" t="s">
        <v>123</v>
      </c>
      <c r="D47" s="88"/>
    </row>
    <row r="48" spans="1:4" x14ac:dyDescent="0.25">
      <c r="B48" s="19" t="s">
        <v>79</v>
      </c>
      <c r="C48" s="51" t="s">
        <v>109</v>
      </c>
    </row>
    <row r="49" spans="1:1" ht="15" customHeight="1" x14ac:dyDescent="0.25">
      <c r="A49" s="4"/>
    </row>
    <row r="50" spans="1:1" x14ac:dyDescent="0.25">
      <c r="A50" s="4"/>
    </row>
    <row r="52" spans="1:1" ht="15" customHeight="1" x14ac:dyDescent="0.25"/>
  </sheetData>
  <mergeCells count="15">
    <mergeCell ref="C45:D45"/>
    <mergeCell ref="C46:D46"/>
    <mergeCell ref="C47:D47"/>
    <mergeCell ref="C44:D44"/>
    <mergeCell ref="C9:D9"/>
    <mergeCell ref="C10:D10"/>
    <mergeCell ref="C11:D11"/>
    <mergeCell ref="C19:D19"/>
    <mergeCell ref="C20:D20"/>
    <mergeCell ref="C21:D21"/>
    <mergeCell ref="A26:D26"/>
    <mergeCell ref="C40:D40"/>
    <mergeCell ref="C41:D41"/>
    <mergeCell ref="C42:D42"/>
    <mergeCell ref="C43:D43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topLeftCell="A19" workbookViewId="0">
      <selection activeCell="C63" sqref="C63"/>
    </sheetView>
  </sheetViews>
  <sheetFormatPr defaultRowHeight="15" x14ac:dyDescent="0.2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6" width="8.85546875" customWidth="1"/>
    <col min="7" max="7" width="9.7109375" customWidth="1"/>
    <col min="8" max="8" width="11.42578125" customWidth="1"/>
  </cols>
  <sheetData>
    <row r="1" spans="1:8" x14ac:dyDescent="0.25">
      <c r="A1" s="4" t="s">
        <v>114</v>
      </c>
      <c r="B1"/>
      <c r="C1" s="42"/>
      <c r="D1" s="42"/>
    </row>
    <row r="2" spans="1:8" ht="13.5" customHeight="1" x14ac:dyDescent="0.25">
      <c r="A2" s="4" t="s">
        <v>126</v>
      </c>
      <c r="B2"/>
      <c r="C2" s="42"/>
      <c r="D2" s="42"/>
    </row>
    <row r="3" spans="1:8" ht="56.25" customHeight="1" x14ac:dyDescent="0.25">
      <c r="A3" s="112" t="s">
        <v>60</v>
      </c>
      <c r="B3" s="113"/>
      <c r="C3" s="43" t="s">
        <v>61</v>
      </c>
      <c r="D3" s="32" t="s">
        <v>62</v>
      </c>
      <c r="E3" s="32" t="s">
        <v>63</v>
      </c>
      <c r="F3" s="32" t="s">
        <v>64</v>
      </c>
      <c r="G3" s="44" t="s">
        <v>65</v>
      </c>
      <c r="H3" s="32" t="s">
        <v>66</v>
      </c>
    </row>
    <row r="4" spans="1:8" ht="25.5" customHeight="1" x14ac:dyDescent="0.25">
      <c r="A4" s="118" t="s">
        <v>125</v>
      </c>
      <c r="B4" s="119"/>
      <c r="C4" s="43"/>
      <c r="D4" s="32">
        <v>-25.23</v>
      </c>
      <c r="E4" s="32"/>
      <c r="F4" s="32"/>
      <c r="G4" s="44"/>
      <c r="H4" s="32"/>
    </row>
    <row r="5" spans="1:8" ht="23.25" customHeight="1" x14ac:dyDescent="0.25">
      <c r="A5" s="68" t="s">
        <v>112</v>
      </c>
      <c r="B5" s="69"/>
      <c r="C5" s="43"/>
      <c r="D5" s="32"/>
      <c r="E5" s="32"/>
      <c r="F5" s="32"/>
      <c r="G5" s="44"/>
      <c r="H5" s="32"/>
    </row>
    <row r="6" spans="1:8" ht="19.5" customHeight="1" x14ac:dyDescent="0.25">
      <c r="A6" s="68" t="s">
        <v>113</v>
      </c>
      <c r="B6" s="69"/>
      <c r="C6" s="43"/>
      <c r="D6" s="32"/>
      <c r="E6" s="32"/>
      <c r="F6" s="32"/>
      <c r="G6" s="44"/>
      <c r="H6" s="32"/>
    </row>
    <row r="7" spans="1:8" ht="16.5" customHeight="1" x14ac:dyDescent="0.25">
      <c r="A7" s="115" t="s">
        <v>127</v>
      </c>
      <c r="B7" s="110"/>
      <c r="C7" s="110"/>
      <c r="D7" s="110"/>
      <c r="E7" s="110"/>
      <c r="F7" s="110"/>
      <c r="G7" s="110"/>
      <c r="H7" s="111"/>
    </row>
    <row r="8" spans="1:8" ht="17.25" customHeight="1" x14ac:dyDescent="0.25">
      <c r="A8" s="112" t="s">
        <v>67</v>
      </c>
      <c r="B8" s="108"/>
      <c r="C8" s="36">
        <v>15.83</v>
      </c>
      <c r="D8" s="33">
        <v>-60.57</v>
      </c>
      <c r="E8" s="84">
        <f>E12+E15+E18+E21</f>
        <v>167.51</v>
      </c>
      <c r="F8" s="84">
        <f>F12+F15+F18+F21</f>
        <v>153.37</v>
      </c>
      <c r="G8" s="84">
        <f>G12+G15+G18+G21</f>
        <v>153.37</v>
      </c>
      <c r="H8" s="85">
        <f>F8-E8+D8</f>
        <v>-74.70999999999998</v>
      </c>
    </row>
    <row r="9" spans="1:8" x14ac:dyDescent="0.25">
      <c r="A9" s="45" t="s">
        <v>68</v>
      </c>
      <c r="B9" s="46"/>
      <c r="C9" s="7">
        <f>C8-C10</f>
        <v>14.25</v>
      </c>
      <c r="D9" s="7">
        <f>D8-D10</f>
        <v>-54.51</v>
      </c>
      <c r="E9" s="85">
        <f>E8-E10</f>
        <v>150.75899999999999</v>
      </c>
      <c r="F9" s="85">
        <f>F8-F10</f>
        <v>138.03300000000002</v>
      </c>
      <c r="G9" s="85">
        <f>G8-G10</f>
        <v>139.86000000000001</v>
      </c>
      <c r="H9" s="85">
        <f t="shared" ref="H9:H23" si="0">F9-E9+D9</f>
        <v>-67.235999999999962</v>
      </c>
    </row>
    <row r="10" spans="1:8" x14ac:dyDescent="0.25">
      <c r="A10" s="114" t="s">
        <v>69</v>
      </c>
      <c r="B10" s="110"/>
      <c r="C10" s="7">
        <v>1.58</v>
      </c>
      <c r="D10" s="7">
        <v>-6.06</v>
      </c>
      <c r="E10" s="85">
        <f>E8*10%</f>
        <v>16.751000000000001</v>
      </c>
      <c r="F10" s="85">
        <f>F8*10%</f>
        <v>15.337000000000002</v>
      </c>
      <c r="G10" s="85">
        <v>13.51</v>
      </c>
      <c r="H10" s="85">
        <f t="shared" si="0"/>
        <v>-7.4739999999999993</v>
      </c>
    </row>
    <row r="11" spans="1:8" ht="12.75" customHeight="1" x14ac:dyDescent="0.25">
      <c r="A11" s="115" t="s">
        <v>117</v>
      </c>
      <c r="B11" s="107"/>
      <c r="C11" s="107"/>
      <c r="D11" s="107"/>
      <c r="E11" s="107"/>
      <c r="F11" s="107"/>
      <c r="G11" s="107"/>
      <c r="H11" s="108"/>
    </row>
    <row r="12" spans="1:8" x14ac:dyDescent="0.25">
      <c r="A12" s="116" t="s">
        <v>51</v>
      </c>
      <c r="B12" s="117"/>
      <c r="C12" s="36">
        <v>5.65</v>
      </c>
      <c r="D12" s="33">
        <v>-22.7</v>
      </c>
      <c r="E12" s="84">
        <v>59.9</v>
      </c>
      <c r="F12" s="84">
        <v>55.15</v>
      </c>
      <c r="G12" s="84">
        <v>55.15</v>
      </c>
      <c r="H12" s="85">
        <f t="shared" si="0"/>
        <v>-27.45</v>
      </c>
    </row>
    <row r="13" spans="1:8" x14ac:dyDescent="0.25">
      <c r="A13" s="45" t="s">
        <v>68</v>
      </c>
      <c r="B13" s="46"/>
      <c r="C13" s="7">
        <f>C12-C14</f>
        <v>5.08</v>
      </c>
      <c r="D13" s="7">
        <f>D12-D14</f>
        <v>-20.43</v>
      </c>
      <c r="E13" s="85">
        <f>E12-E14</f>
        <v>53.91</v>
      </c>
      <c r="F13" s="85">
        <f>F12-F14</f>
        <v>49.634999999999998</v>
      </c>
      <c r="G13" s="85">
        <f>G12-G14</f>
        <v>49.634999999999998</v>
      </c>
      <c r="H13" s="85">
        <f t="shared" si="0"/>
        <v>-24.704999999999998</v>
      </c>
    </row>
    <row r="14" spans="1:8" x14ac:dyDescent="0.25">
      <c r="A14" s="114" t="s">
        <v>69</v>
      </c>
      <c r="B14" s="110"/>
      <c r="C14" s="7">
        <v>0.56999999999999995</v>
      </c>
      <c r="D14" s="7">
        <v>-2.27</v>
      </c>
      <c r="E14" s="85">
        <f>E12*10%</f>
        <v>5.99</v>
      </c>
      <c r="F14" s="85">
        <f>F12*10%</f>
        <v>5.5150000000000006</v>
      </c>
      <c r="G14" s="85">
        <f>G12*10%</f>
        <v>5.5150000000000006</v>
      </c>
      <c r="H14" s="85">
        <f t="shared" si="0"/>
        <v>-2.7449999999999997</v>
      </c>
    </row>
    <row r="15" spans="1:8" ht="23.25" customHeight="1" x14ac:dyDescent="0.25">
      <c r="A15" s="116" t="s">
        <v>45</v>
      </c>
      <c r="B15" s="117"/>
      <c r="C15" s="36">
        <v>3.45</v>
      </c>
      <c r="D15" s="33">
        <v>-13.84</v>
      </c>
      <c r="E15" s="84">
        <v>36.57</v>
      </c>
      <c r="F15" s="84">
        <v>33.68</v>
      </c>
      <c r="G15" s="84">
        <v>33.68</v>
      </c>
      <c r="H15" s="85">
        <f t="shared" si="0"/>
        <v>-16.73</v>
      </c>
    </row>
    <row r="16" spans="1:8" x14ac:dyDescent="0.25">
      <c r="A16" s="45" t="s">
        <v>68</v>
      </c>
      <c r="B16" s="46"/>
      <c r="C16" s="7">
        <v>3.1</v>
      </c>
      <c r="D16" s="7">
        <f>D15-D17</f>
        <v>-12.46</v>
      </c>
      <c r="E16" s="85">
        <f>E15-E17</f>
        <v>32.912999999999997</v>
      </c>
      <c r="F16" s="85">
        <f>F15-F17</f>
        <v>30.311999999999998</v>
      </c>
      <c r="G16" s="85">
        <f>G15-G17</f>
        <v>30.311999999999998</v>
      </c>
      <c r="H16" s="85">
        <f t="shared" si="0"/>
        <v>-15.061</v>
      </c>
    </row>
    <row r="17" spans="1:8" ht="15" customHeight="1" x14ac:dyDescent="0.25">
      <c r="A17" s="114" t="s">
        <v>69</v>
      </c>
      <c r="B17" s="110"/>
      <c r="C17" s="7">
        <v>0.35</v>
      </c>
      <c r="D17" s="7">
        <v>-1.38</v>
      </c>
      <c r="E17" s="85">
        <f>E15*10%</f>
        <v>3.657</v>
      </c>
      <c r="F17" s="85">
        <f>F15*10%</f>
        <v>3.3680000000000003</v>
      </c>
      <c r="G17" s="85">
        <f>G15*10%</f>
        <v>3.3680000000000003</v>
      </c>
      <c r="H17" s="85">
        <f t="shared" si="0"/>
        <v>-1.6689999999999996</v>
      </c>
    </row>
    <row r="18" spans="1:8" ht="15" customHeight="1" x14ac:dyDescent="0.25">
      <c r="A18" s="116" t="s">
        <v>52</v>
      </c>
      <c r="B18" s="117"/>
      <c r="C18" s="43">
        <v>2.37</v>
      </c>
      <c r="D18" s="33">
        <v>-9.5</v>
      </c>
      <c r="E18" s="84">
        <v>25.13</v>
      </c>
      <c r="F18" s="84">
        <v>23.14</v>
      </c>
      <c r="G18" s="84">
        <v>23.14</v>
      </c>
      <c r="H18" s="85">
        <f t="shared" si="0"/>
        <v>-11.489999999999998</v>
      </c>
    </row>
    <row r="19" spans="1:8" ht="13.5" customHeight="1" x14ac:dyDescent="0.25">
      <c r="A19" s="45" t="s">
        <v>68</v>
      </c>
      <c r="B19" s="46"/>
      <c r="C19" s="7">
        <v>2.13</v>
      </c>
      <c r="D19" s="7">
        <f>D18-D20</f>
        <v>-8.5500000000000007</v>
      </c>
      <c r="E19" s="85">
        <f>E18-E20</f>
        <v>22.616999999999997</v>
      </c>
      <c r="F19" s="85">
        <f>F18-F20</f>
        <v>20.826000000000001</v>
      </c>
      <c r="G19" s="85">
        <f>G18-G20</f>
        <v>20.826000000000001</v>
      </c>
      <c r="H19" s="85">
        <f t="shared" si="0"/>
        <v>-10.340999999999998</v>
      </c>
    </row>
    <row r="20" spans="1:8" ht="12.75" customHeight="1" x14ac:dyDescent="0.25">
      <c r="A20" s="114" t="s">
        <v>69</v>
      </c>
      <c r="B20" s="110"/>
      <c r="C20" s="7">
        <v>0.24</v>
      </c>
      <c r="D20" s="7">
        <v>-0.95</v>
      </c>
      <c r="E20" s="85">
        <f>E18*10%</f>
        <v>2.5129999999999999</v>
      </c>
      <c r="F20" s="85">
        <f>F18*10%</f>
        <v>2.3140000000000001</v>
      </c>
      <c r="G20" s="85">
        <f>G18*10%</f>
        <v>2.3140000000000001</v>
      </c>
      <c r="H20" s="85">
        <f t="shared" si="0"/>
        <v>-1.1489999999999998</v>
      </c>
    </row>
    <row r="21" spans="1:8" ht="14.25" customHeight="1" x14ac:dyDescent="0.25">
      <c r="A21" s="10" t="s">
        <v>82</v>
      </c>
      <c r="B21" s="47"/>
      <c r="C21" s="35">
        <v>4.3600000000000003</v>
      </c>
      <c r="D21" s="7">
        <v>-14.56</v>
      </c>
      <c r="E21" s="85">
        <v>45.91</v>
      </c>
      <c r="F21" s="85">
        <v>41.4</v>
      </c>
      <c r="G21" s="85">
        <v>41.4</v>
      </c>
      <c r="H21" s="85">
        <f t="shared" si="0"/>
        <v>-19.07</v>
      </c>
    </row>
    <row r="22" spans="1:8" ht="14.25" customHeight="1" x14ac:dyDescent="0.25">
      <c r="A22" s="45" t="s">
        <v>68</v>
      </c>
      <c r="B22" s="46"/>
      <c r="C22" s="7">
        <v>3.92</v>
      </c>
      <c r="D22" s="7">
        <f>D21-D23</f>
        <v>-13.100000000000001</v>
      </c>
      <c r="E22" s="85">
        <f>E21-E23</f>
        <v>41.318999999999996</v>
      </c>
      <c r="F22" s="85">
        <f>F21-F23</f>
        <v>37.26</v>
      </c>
      <c r="G22" s="85">
        <f>G21-G23</f>
        <v>37.26</v>
      </c>
      <c r="H22" s="85">
        <f t="shared" si="0"/>
        <v>-17.158999999999999</v>
      </c>
    </row>
    <row r="23" spans="1:8" x14ac:dyDescent="0.25">
      <c r="A23" s="114" t="s">
        <v>69</v>
      </c>
      <c r="B23" s="110"/>
      <c r="C23" s="7">
        <v>0.44</v>
      </c>
      <c r="D23" s="7">
        <v>-1.46</v>
      </c>
      <c r="E23" s="85">
        <f>E21*10%</f>
        <v>4.5910000000000002</v>
      </c>
      <c r="F23" s="85">
        <f>F21*10%</f>
        <v>4.1399999999999997</v>
      </c>
      <c r="G23" s="85">
        <f>G21*10%</f>
        <v>4.1399999999999997</v>
      </c>
      <c r="H23" s="85">
        <f t="shared" si="0"/>
        <v>-1.9110000000000005</v>
      </c>
    </row>
    <row r="24" spans="1:8" ht="10.5" customHeight="1" x14ac:dyDescent="0.25">
      <c r="A24" s="55"/>
      <c r="B24" s="56"/>
      <c r="C24" s="7"/>
      <c r="D24" s="7"/>
      <c r="E24" s="85"/>
      <c r="F24" s="85"/>
      <c r="G24" s="85"/>
      <c r="H24" s="85"/>
    </row>
    <row r="25" spans="1:8" ht="15" customHeight="1" x14ac:dyDescent="0.25">
      <c r="A25" s="112" t="s">
        <v>46</v>
      </c>
      <c r="B25" s="113"/>
      <c r="C25" s="35">
        <v>5.26</v>
      </c>
      <c r="D25" s="35">
        <v>39.18</v>
      </c>
      <c r="E25" s="86">
        <v>56.08</v>
      </c>
      <c r="F25" s="86">
        <v>51.64</v>
      </c>
      <c r="G25" s="86">
        <f>G26+G27</f>
        <v>31.26</v>
      </c>
      <c r="H25" s="86">
        <f t="shared" ref="H25:H33" si="1">F25-E25+D25+F25-G25</f>
        <v>55.11999999999999</v>
      </c>
    </row>
    <row r="26" spans="1:8" ht="15" customHeight="1" x14ac:dyDescent="0.25">
      <c r="A26" s="57" t="s">
        <v>70</v>
      </c>
      <c r="B26" s="58"/>
      <c r="C26" s="35">
        <v>4.7300000000000004</v>
      </c>
      <c r="D26" s="35">
        <v>42.03</v>
      </c>
      <c r="E26" s="85">
        <f>E25-E27</f>
        <v>50.471999999999994</v>
      </c>
      <c r="F26" s="85">
        <f>F25-F27</f>
        <v>46.475999999999999</v>
      </c>
      <c r="G26" s="85">
        <v>26.1</v>
      </c>
      <c r="H26" s="85">
        <f t="shared" si="1"/>
        <v>58.410000000000004</v>
      </c>
    </row>
    <row r="27" spans="1:8" ht="13.5" customHeight="1" x14ac:dyDescent="0.25">
      <c r="A27" s="114" t="s">
        <v>69</v>
      </c>
      <c r="B27" s="110"/>
      <c r="C27" s="7">
        <v>0.53</v>
      </c>
      <c r="D27" s="7">
        <v>-2.85</v>
      </c>
      <c r="E27" s="85">
        <f>E25*10%</f>
        <v>5.6080000000000005</v>
      </c>
      <c r="F27" s="85">
        <f>F25*10%</f>
        <v>5.1640000000000006</v>
      </c>
      <c r="G27" s="85">
        <v>5.16</v>
      </c>
      <c r="H27" s="85">
        <f t="shared" si="1"/>
        <v>-3.2899999999999996</v>
      </c>
    </row>
    <row r="28" spans="1:8" ht="13.5" customHeight="1" x14ac:dyDescent="0.25">
      <c r="A28" s="83"/>
      <c r="B28" s="82"/>
      <c r="C28" s="7"/>
      <c r="D28" s="7"/>
      <c r="E28" s="7"/>
      <c r="F28" s="7"/>
      <c r="G28" s="7"/>
      <c r="H28" s="7"/>
    </row>
    <row r="29" spans="1:8" ht="13.5" customHeight="1" x14ac:dyDescent="0.25">
      <c r="A29" s="125" t="s">
        <v>118</v>
      </c>
      <c r="B29" s="126"/>
      <c r="C29" s="7"/>
      <c r="D29" s="35">
        <v>-3.84</v>
      </c>
      <c r="E29" s="35">
        <f>E31+E32+E33</f>
        <v>10.6</v>
      </c>
      <c r="F29" s="35">
        <f>F31+F32+F33</f>
        <v>9.75</v>
      </c>
      <c r="G29" s="35">
        <v>9.75</v>
      </c>
      <c r="H29" s="35">
        <f t="shared" si="1"/>
        <v>-4.6899999999999995</v>
      </c>
    </row>
    <row r="30" spans="1:8" ht="13.5" customHeight="1" x14ac:dyDescent="0.25">
      <c r="A30" s="45" t="s">
        <v>119</v>
      </c>
      <c r="B30" s="81"/>
      <c r="C30" s="7"/>
      <c r="D30" s="7"/>
      <c r="E30" s="7"/>
      <c r="F30" s="7"/>
      <c r="G30" s="7"/>
      <c r="H30" s="35">
        <f t="shared" si="1"/>
        <v>0</v>
      </c>
    </row>
    <row r="31" spans="1:8" ht="13.5" customHeight="1" x14ac:dyDescent="0.25">
      <c r="A31" s="127" t="s">
        <v>120</v>
      </c>
      <c r="B31" s="128"/>
      <c r="C31" s="7"/>
      <c r="D31" s="7">
        <v>-0.62</v>
      </c>
      <c r="E31" s="7">
        <v>2.58</v>
      </c>
      <c r="F31" s="7">
        <v>2.34</v>
      </c>
      <c r="G31" s="7">
        <v>2.34</v>
      </c>
      <c r="H31" s="35">
        <f t="shared" si="1"/>
        <v>-0.86000000000000032</v>
      </c>
    </row>
    <row r="32" spans="1:8" ht="13.5" customHeight="1" x14ac:dyDescent="0.25">
      <c r="A32" s="127" t="s">
        <v>122</v>
      </c>
      <c r="B32" s="128"/>
      <c r="C32" s="7"/>
      <c r="D32" s="7">
        <v>-3.01</v>
      </c>
      <c r="E32" s="7">
        <v>6.78</v>
      </c>
      <c r="F32" s="7">
        <v>6.3</v>
      </c>
      <c r="G32" s="7">
        <v>6.3</v>
      </c>
      <c r="H32" s="35">
        <f t="shared" si="1"/>
        <v>-3.49</v>
      </c>
    </row>
    <row r="33" spans="1:8" ht="13.5" customHeight="1" x14ac:dyDescent="0.25">
      <c r="A33" s="127" t="s">
        <v>121</v>
      </c>
      <c r="B33" s="128"/>
      <c r="C33" s="7"/>
      <c r="D33" s="7">
        <v>-0.21</v>
      </c>
      <c r="E33" s="7">
        <v>1.24</v>
      </c>
      <c r="F33" s="7">
        <v>1.1100000000000001</v>
      </c>
      <c r="G33" s="7">
        <v>1.1100000000000001</v>
      </c>
      <c r="H33" s="35">
        <f t="shared" si="1"/>
        <v>-0.33999999999999986</v>
      </c>
    </row>
    <row r="34" spans="1:8" ht="17.25" customHeight="1" x14ac:dyDescent="0.25">
      <c r="A34" s="71" t="s">
        <v>115</v>
      </c>
      <c r="B34" s="70"/>
      <c r="C34" s="7"/>
      <c r="D34" s="7"/>
      <c r="E34" s="7">
        <f>E8+E25+E29</f>
        <v>234.18999999999997</v>
      </c>
      <c r="F34" s="7">
        <f t="shared" ref="F34:G34" si="2">F8+F25+F29</f>
        <v>214.76</v>
      </c>
      <c r="G34" s="7">
        <f t="shared" si="2"/>
        <v>194.38</v>
      </c>
      <c r="H34" s="7"/>
    </row>
    <row r="35" spans="1:8" ht="20.25" customHeight="1" x14ac:dyDescent="0.25">
      <c r="A35" s="122" t="s">
        <v>111</v>
      </c>
      <c r="B35" s="124"/>
      <c r="C35" s="75"/>
      <c r="D35" s="76">
        <v>-25.23</v>
      </c>
      <c r="E35" s="76"/>
      <c r="F35" s="76"/>
      <c r="G35" s="75"/>
      <c r="H35" s="75">
        <f>F34-E34+D35+F34-G34</f>
        <v>-24.279999999999973</v>
      </c>
    </row>
    <row r="36" spans="1:8" ht="21" customHeight="1" x14ac:dyDescent="0.25">
      <c r="A36" s="122" t="s">
        <v>128</v>
      </c>
      <c r="B36" s="122"/>
      <c r="C36" s="77"/>
      <c r="D36" s="77"/>
      <c r="E36" s="78"/>
      <c r="F36" s="79"/>
      <c r="G36" s="79"/>
      <c r="H36" s="78">
        <f>H37+H38</f>
        <v>-24.279999999999987</v>
      </c>
    </row>
    <row r="37" spans="1:8" ht="18" customHeight="1" x14ac:dyDescent="0.25">
      <c r="A37" s="122" t="s">
        <v>112</v>
      </c>
      <c r="B37" s="123"/>
      <c r="C37" s="77"/>
      <c r="D37" s="77"/>
      <c r="E37" s="78"/>
      <c r="F37" s="79"/>
      <c r="G37" s="79"/>
      <c r="H37" s="76">
        <f>H25</f>
        <v>55.11999999999999</v>
      </c>
    </row>
    <row r="38" spans="1:8" ht="22.5" customHeight="1" x14ac:dyDescent="0.25">
      <c r="A38" s="122" t="s">
        <v>113</v>
      </c>
      <c r="B38" s="124"/>
      <c r="C38" s="77"/>
      <c r="D38" s="77"/>
      <c r="E38" s="78"/>
      <c r="F38" s="79"/>
      <c r="G38" s="79"/>
      <c r="H38" s="78">
        <f>H8+H29</f>
        <v>-79.399999999999977</v>
      </c>
    </row>
    <row r="39" spans="1:8" ht="12" customHeight="1" x14ac:dyDescent="0.25">
      <c r="A39" s="120"/>
      <c r="B39" s="121"/>
      <c r="C39" s="121"/>
      <c r="D39" s="121"/>
      <c r="E39" s="121"/>
      <c r="F39" s="121"/>
      <c r="G39" s="121"/>
      <c r="H39" s="121"/>
    </row>
    <row r="40" spans="1:8" ht="14.25" customHeight="1" x14ac:dyDescent="0.25"/>
    <row r="41" spans="1:8" x14ac:dyDescent="0.25">
      <c r="A41" s="21" t="s">
        <v>129</v>
      </c>
      <c r="D41" s="23"/>
      <c r="E41" s="23"/>
      <c r="F41" s="23"/>
      <c r="G41" s="23"/>
    </row>
    <row r="42" spans="1:8" x14ac:dyDescent="0.25">
      <c r="A42" s="109" t="s">
        <v>55</v>
      </c>
      <c r="B42" s="110"/>
      <c r="C42" s="110"/>
      <c r="D42" s="111"/>
      <c r="E42" s="37" t="s">
        <v>56</v>
      </c>
      <c r="F42" s="37" t="s">
        <v>57</v>
      </c>
      <c r="G42" s="37" t="s">
        <v>116</v>
      </c>
      <c r="H42" s="74"/>
    </row>
    <row r="43" spans="1:8" x14ac:dyDescent="0.25">
      <c r="A43" s="106" t="s">
        <v>130</v>
      </c>
      <c r="B43" s="107"/>
      <c r="C43" s="107"/>
      <c r="D43" s="108"/>
      <c r="E43" s="38">
        <v>43313</v>
      </c>
      <c r="F43" s="37">
        <v>1</v>
      </c>
      <c r="G43" s="39">
        <v>26.1</v>
      </c>
      <c r="H43" s="6" t="s">
        <v>131</v>
      </c>
    </row>
    <row r="44" spans="1:8" x14ac:dyDescent="0.25">
      <c r="A44" s="106"/>
      <c r="B44" s="107"/>
      <c r="C44" s="107"/>
      <c r="D44" s="108"/>
      <c r="E44" s="38"/>
      <c r="F44" s="37"/>
      <c r="G44" s="39"/>
      <c r="H44" s="80"/>
    </row>
    <row r="45" spans="1:8" x14ac:dyDescent="0.25">
      <c r="A45" s="106"/>
      <c r="B45" s="107"/>
      <c r="C45" s="107"/>
      <c r="D45" s="108"/>
      <c r="E45" s="38"/>
      <c r="F45" s="37"/>
      <c r="G45" s="39">
        <f>SUM(G43:G44)</f>
        <v>26.1</v>
      </c>
      <c r="H45" s="80"/>
    </row>
    <row r="46" spans="1:8" x14ac:dyDescent="0.25">
      <c r="A46" s="48"/>
      <c r="B46" s="49"/>
      <c r="C46" s="49"/>
      <c r="D46" s="49"/>
      <c r="E46" s="65"/>
      <c r="F46" s="50"/>
      <c r="G46" s="66"/>
    </row>
    <row r="47" spans="1:8" x14ac:dyDescent="0.25">
      <c r="A47" s="21" t="s">
        <v>47</v>
      </c>
      <c r="D47" s="23"/>
      <c r="E47" s="23"/>
      <c r="F47" s="23"/>
      <c r="G47" s="23"/>
    </row>
    <row r="48" spans="1:8" x14ac:dyDescent="0.25">
      <c r="A48" s="21" t="s">
        <v>48</v>
      </c>
      <c r="D48" s="23"/>
      <c r="E48" s="23"/>
      <c r="F48" s="23"/>
      <c r="G48" s="23"/>
    </row>
    <row r="49" spans="1:7" ht="23.25" customHeight="1" x14ac:dyDescent="0.25">
      <c r="A49" s="109" t="s">
        <v>59</v>
      </c>
      <c r="B49" s="110"/>
      <c r="C49" s="110"/>
      <c r="D49" s="110"/>
      <c r="E49" s="111"/>
      <c r="F49" s="41" t="s">
        <v>57</v>
      </c>
      <c r="G49" s="40" t="s">
        <v>58</v>
      </c>
    </row>
    <row r="50" spans="1:7" x14ac:dyDescent="0.25">
      <c r="A50" s="106"/>
      <c r="B50" s="107"/>
      <c r="C50" s="107"/>
      <c r="D50" s="107"/>
      <c r="E50" s="108"/>
      <c r="F50" s="37" t="s">
        <v>54</v>
      </c>
      <c r="G50" s="37">
        <v>0</v>
      </c>
    </row>
    <row r="51" spans="1:7" x14ac:dyDescent="0.25">
      <c r="A51" s="48"/>
      <c r="B51" s="49"/>
      <c r="C51" s="49"/>
      <c r="D51" s="49"/>
      <c r="E51" s="49"/>
      <c r="F51" s="50"/>
      <c r="G51" s="50"/>
    </row>
    <row r="52" spans="1:7" x14ac:dyDescent="0.25">
      <c r="F52" s="52"/>
    </row>
    <row r="53" spans="1:7" x14ac:dyDescent="0.25">
      <c r="A53" s="21" t="s">
        <v>81</v>
      </c>
      <c r="F53" s="52"/>
    </row>
    <row r="54" spans="1:7" x14ac:dyDescent="0.25">
      <c r="A54" s="104" t="s">
        <v>133</v>
      </c>
      <c r="B54" s="105"/>
      <c r="C54" s="105"/>
      <c r="D54" s="105"/>
      <c r="E54" s="105"/>
      <c r="F54" s="105"/>
    </row>
    <row r="55" spans="1:7" ht="0.75" customHeight="1" x14ac:dyDescent="0.25">
      <c r="A55" s="101" t="s">
        <v>132</v>
      </c>
      <c r="B55" s="102"/>
      <c r="C55" s="102"/>
      <c r="D55" s="102"/>
      <c r="E55" s="102"/>
      <c r="F55" s="102"/>
      <c r="G55" s="102"/>
    </row>
    <row r="56" spans="1:7" hidden="1" x14ac:dyDescent="0.25">
      <c r="A56" s="102"/>
      <c r="B56" s="102"/>
      <c r="C56" s="102"/>
      <c r="D56" s="102"/>
      <c r="E56" s="102"/>
      <c r="F56" s="102"/>
      <c r="G56" s="102"/>
    </row>
    <row r="57" spans="1:7" ht="6" customHeight="1" x14ac:dyDescent="0.25">
      <c r="A57" s="103"/>
      <c r="B57" s="103"/>
      <c r="C57" s="103"/>
      <c r="D57" s="103"/>
      <c r="E57" s="103"/>
      <c r="F57" s="103"/>
      <c r="G57" s="103"/>
    </row>
    <row r="58" spans="1:7" ht="45.75" customHeight="1" x14ac:dyDescent="0.25">
      <c r="A58" s="103"/>
      <c r="B58" s="103"/>
      <c r="C58" s="103"/>
      <c r="D58" s="103"/>
      <c r="E58" s="103"/>
      <c r="F58" s="103"/>
      <c r="G58" s="103"/>
    </row>
    <row r="59" spans="1:7" ht="30.75" customHeight="1" x14ac:dyDescent="0.25">
      <c r="A59" s="67"/>
      <c r="B59" s="67"/>
      <c r="C59" s="67"/>
      <c r="D59" s="67"/>
      <c r="E59" s="67"/>
      <c r="F59" s="67"/>
      <c r="G59" s="67"/>
    </row>
    <row r="60" spans="1:7" x14ac:dyDescent="0.25">
      <c r="A60" s="21" t="s">
        <v>71</v>
      </c>
      <c r="B60" s="72"/>
      <c r="C60" s="73"/>
      <c r="D60" s="4"/>
      <c r="E60" s="4"/>
      <c r="F60" s="21"/>
      <c r="G60" t="s">
        <v>78</v>
      </c>
    </row>
    <row r="61" spans="1:7" x14ac:dyDescent="0.25">
      <c r="A61" s="21" t="s">
        <v>72</v>
      </c>
      <c r="B61" s="72"/>
      <c r="C61" s="73"/>
      <c r="D61" s="4"/>
      <c r="E61" s="21" t="s">
        <v>73</v>
      </c>
      <c r="F61" s="4"/>
    </row>
    <row r="62" spans="1:7" x14ac:dyDescent="0.25">
      <c r="A62" s="21" t="s">
        <v>107</v>
      </c>
      <c r="B62" s="72"/>
      <c r="C62" s="73"/>
      <c r="D62" s="4"/>
      <c r="E62" s="4"/>
      <c r="F62" s="4"/>
    </row>
    <row r="63" spans="1:7" x14ac:dyDescent="0.25">
      <c r="A63" s="21"/>
      <c r="B63" s="72"/>
      <c r="C63" s="73"/>
      <c r="D63" s="4"/>
      <c r="E63" s="4"/>
      <c r="F63" s="4"/>
    </row>
    <row r="64" spans="1:7" x14ac:dyDescent="0.25">
      <c r="A64" s="19" t="s">
        <v>74</v>
      </c>
    </row>
    <row r="65" spans="1:1" x14ac:dyDescent="0.25">
      <c r="A65" s="19" t="s">
        <v>75</v>
      </c>
    </row>
    <row r="66" spans="1:1" x14ac:dyDescent="0.25">
      <c r="A66" s="19" t="s">
        <v>76</v>
      </c>
    </row>
    <row r="67" spans="1:1" x14ac:dyDescent="0.25">
      <c r="A67" s="19" t="s">
        <v>77</v>
      </c>
    </row>
    <row r="68" spans="1:1" x14ac:dyDescent="0.25">
      <c r="A68" s="19"/>
    </row>
  </sheetData>
  <mergeCells count="32">
    <mergeCell ref="A36:B36"/>
    <mergeCell ref="A14:B14"/>
    <mergeCell ref="A15:B15"/>
    <mergeCell ref="A17:B17"/>
    <mergeCell ref="A18:B18"/>
    <mergeCell ref="A20:B20"/>
    <mergeCell ref="A35:B35"/>
    <mergeCell ref="A29:B29"/>
    <mergeCell ref="A31:B31"/>
    <mergeCell ref="A32:B32"/>
    <mergeCell ref="A33:B33"/>
    <mergeCell ref="A42:D42"/>
    <mergeCell ref="A43:D43"/>
    <mergeCell ref="A45:D45"/>
    <mergeCell ref="A3:B3"/>
    <mergeCell ref="A8:B8"/>
    <mergeCell ref="A10:B10"/>
    <mergeCell ref="A11:H11"/>
    <mergeCell ref="A12:B12"/>
    <mergeCell ref="A4:B4"/>
    <mergeCell ref="A7:H7"/>
    <mergeCell ref="A39:H39"/>
    <mergeCell ref="A23:B23"/>
    <mergeCell ref="A25:B25"/>
    <mergeCell ref="A27:B27"/>
    <mergeCell ref="A37:B37"/>
    <mergeCell ref="A38:B38"/>
    <mergeCell ref="A55:G58"/>
    <mergeCell ref="A54:F54"/>
    <mergeCell ref="A44:D44"/>
    <mergeCell ref="A49:E49"/>
    <mergeCell ref="A50:E5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2019-02-21T05:28:18Z</cp:lastPrinted>
  <dcterms:created xsi:type="dcterms:W3CDTF">2013-02-18T04:38:06Z</dcterms:created>
  <dcterms:modified xsi:type="dcterms:W3CDTF">2019-03-04T04:05:39Z</dcterms:modified>
</cp:coreProperties>
</file>