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56" i="8"/>
  <c r="H40"/>
  <c r="H39"/>
  <c r="H38"/>
  <c r="H37"/>
  <c r="H35"/>
  <c r="F35"/>
  <c r="E35"/>
  <c r="G65"/>
  <c r="G8"/>
  <c r="G9"/>
  <c r="G29"/>
  <c r="G25"/>
  <c r="G22"/>
  <c r="G19"/>
  <c r="G16"/>
  <c r="G13"/>
  <c r="G32"/>
  <c r="G41"/>
  <c r="F8"/>
  <c r="F41"/>
  <c r="E8"/>
  <c r="E41"/>
  <c r="H50"/>
  <c r="E33"/>
  <c r="F33"/>
  <c r="H33"/>
  <c r="H44"/>
  <c r="H55"/>
  <c r="H8"/>
  <c r="H34"/>
  <c r="H54"/>
  <c r="E47"/>
  <c r="F29"/>
  <c r="E29"/>
  <c r="F25"/>
  <c r="E25"/>
  <c r="F22"/>
  <c r="E22"/>
  <c r="F19"/>
  <c r="E19"/>
  <c r="F16"/>
  <c r="E16"/>
  <c r="F13"/>
  <c r="E13"/>
  <c r="F9"/>
  <c r="E9"/>
  <c r="H32"/>
  <c r="F52"/>
  <c r="E52"/>
  <c r="G52"/>
  <c r="H53"/>
  <c r="H47"/>
  <c r="H51"/>
  <c r="H43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0"/>
  <c r="H9"/>
</calcChain>
</file>

<file path=xl/sharedStrings.xml><?xml version="1.0" encoding="utf-8"?>
<sst xmlns="http://schemas.openxmlformats.org/spreadsheetml/2006/main" count="188" uniqueCount="165">
  <si>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</si>
  <si>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</si>
  <si>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</si>
  <si>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</si>
  <si>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</si>
  <si>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</si>
  <si>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</si>
  <si>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</si>
  <si>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</si>
  <si>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</si>
  <si>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</si>
  <si>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</si>
  <si>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</si>
  <si>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</si>
  <si>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</si>
  <si>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</si>
  <si>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</si>
  <si>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</si>
  <si>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</si>
  <si>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</si>
  <si>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</si>
  <si>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</si>
  <si>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</si>
  <si>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</si>
  <si>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</si>
  <si>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</si>
  <si>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</si>
  <si>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</si>
  <si>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</si>
  <si>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</si>
  <si>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</si>
  <si>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</si>
  <si>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</si>
  <si>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</si>
  <si>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</si>
  <si>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</si>
  <si>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</si>
  <si>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</si>
  <si>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</si>
  <si>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</si>
  <si>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</si>
  <si>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</si>
  <si>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</si>
  <si>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</si>
  <si>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</si>
  <si>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</si>
  <si>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</si>
  <si>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</si>
  <si>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</si>
  <si>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</si>
  <si>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</si>
  <si>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</si>
  <si>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</si>
  <si>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</si>
  <si>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</si>
  <si>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</si>
  <si>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</si>
  <si>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</si>
  <si>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</si>
  <si>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</si>
  <si>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</si>
  <si>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</si>
  <si>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</si>
  <si>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</si>
  <si>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</si>
  <si>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</si>
  <si>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</si>
  <si>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</si>
  <si>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</si>
  <si>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</si>
  <si>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</si>
  <si>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</si>
  <si>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</si>
  <si>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</si>
  <si>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</si>
  <si>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</si>
  <si>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</si>
  <si>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</si>
  <si>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</si>
  <si>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</si>
  <si>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</si>
  <si>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</si>
  <si>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</si>
  <si>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</si>
  <si>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</si>
  <si>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</si>
  <si>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</si>
  <si>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</si>
  <si>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1.4 Сан. Обслуж. м/проводов</t>
  </si>
  <si>
    <t>9.</t>
  </si>
  <si>
    <t>Договор управления</t>
  </si>
  <si>
    <t>9 этажей</t>
  </si>
  <si>
    <t>в т.ч. Услуги по управлению, налоги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</si>
  <si>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</si>
  <si>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</si>
  <si>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</si>
  <si>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</si>
  <si>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</si>
  <si>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</si>
  <si>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</si>
  <si>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</si>
  <si>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</si>
  <si>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</si>
  <si>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</si>
  <si>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</si>
  <si>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</si>
  <si>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</si>
  <si>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</si>
  <si>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</si>
  <si>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</si>
  <si>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Часть 4.</t>
  </si>
  <si>
    <t>№ 48  по ул. Льва Толстого</t>
  </si>
  <si>
    <t>1.Сведения об Управляющей компании Ленинского района - 1</t>
  </si>
  <si>
    <t xml:space="preserve"> ООО "Управляющая компания Ленинского района -1"</t>
  </si>
  <si>
    <t>серия 25 № 002827459 от 30 июля 2007 года</t>
  </si>
  <si>
    <t xml:space="preserve"> ООО "Комфорт"</t>
  </si>
  <si>
    <t>Кр. Знамени, 96</t>
  </si>
  <si>
    <t>2-222-016</t>
  </si>
  <si>
    <t>5 подъездов</t>
  </si>
  <si>
    <t>5 лифтов</t>
  </si>
  <si>
    <t>5 м/проводов</t>
  </si>
  <si>
    <t xml:space="preserve">                                          01 ноября 2008 г.</t>
  </si>
  <si>
    <t>Льва Толстого,48</t>
  </si>
  <si>
    <t>Расшифровка статьи "содержание жилья" по видам работ</t>
  </si>
  <si>
    <t>Ленинского района - 1"</t>
  </si>
  <si>
    <t>66,3 кв.м</t>
  </si>
  <si>
    <t>ул. Тунгусская,8</t>
  </si>
  <si>
    <t>В отчете отражен тариф, по которому производятся начисления с мая 2014 года.</t>
  </si>
  <si>
    <t>итого по дому:</t>
  </si>
  <si>
    <t>Прочие работы и услуги</t>
  </si>
  <si>
    <t>сумма, т.р.</t>
  </si>
  <si>
    <t>исполнитель</t>
  </si>
  <si>
    <t>Ресо-Гарантия</t>
  </si>
  <si>
    <t>150 р/мес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</si>
  <si>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</si>
  <si>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</si>
  <si>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</si>
  <si>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</si>
  <si>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</si>
  <si>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1. Текущий ремонт коммуникаций, проходящих через нежилые помещения</t>
  </si>
  <si>
    <t>2. Реклама в лифтах</t>
  </si>
  <si>
    <t>ООО "ТСГ"</t>
  </si>
  <si>
    <t>ООО " Территория"</t>
  </si>
  <si>
    <t xml:space="preserve">                       Отчет ООО "Управляющей компании Ленинского района -1"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</si>
  <si>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</si>
  <si>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</si>
  <si>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</si>
  <si>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</si>
  <si>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всего по дому: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</si>
  <si>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</si>
  <si>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</si>
  <si>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</si>
  <si>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</si>
  <si>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</si>
  <si>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</si>
  <si>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>3. Перечень работ, выполненных по статье " текущий ремонт"  в 2017 году.</t>
  </si>
  <si>
    <t>всего: 2987,3 кв.м</t>
  </si>
  <si>
    <t>Ремонт системы ХГВС в подвале</t>
  </si>
  <si>
    <t>536 п.м</t>
  </si>
  <si>
    <t>установка узла учета электрической энергии</t>
  </si>
  <si>
    <t>1 компл</t>
  </si>
  <si>
    <t>МУПВ ВПЭС</t>
  </si>
  <si>
    <t xml:space="preserve">План по статье "текущий ремонт" на 2018 год. </t>
  </si>
  <si>
    <t>предложение Управляющей компании: ремонт системы элетроснабжния, частичный  ремонт фасада.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</si>
  <si>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 174/01 от 29.01.2018 г.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</si>
</sst>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14" xfId="0" applyBorder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/>
    <xf numFmtId="0" fontId="0" fillId="0" borderId="0" xfId="0" applyAlignment="1"/>
    <xf numFmtId="0" fontId="6" fillId="0" borderId="0" xfId="0" applyFont="1" applyAlignment="1"/>
    <xf numFmtId="0" fontId="9" fillId="0" borderId="2" xfId="0" applyFont="1" applyBorder="1" applyAlignment="1"/>
    <xf numFmtId="0" fontId="9" fillId="0" borderId="8" xfId="0" applyFont="1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0" fillId="0" borderId="8" xfId="0" applyBorder="1" applyAlignment="1">
      <alignment horizontal="left"/>
    </xf>
    <xf numFmtId="0" fontId="3" fillId="0" borderId="2" xfId="0" applyFont="1" applyFill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2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143</v>
      </c>
      <c r="C1" s="1"/>
    </row>
    <row r="2" spans="1:4" ht="15" customHeight="1">
      <c r="A2" s="2" t="s">
        <v>53</v>
      </c>
      <c r="C2" s="4"/>
    </row>
    <row r="3" spans="1:4" ht="15.75">
      <c r="B3" s="4" t="s">
        <v>11</v>
      </c>
      <c r="C3" s="24" t="s">
        <v>111</v>
      </c>
    </row>
    <row r="4" spans="1:4" ht="14.25" customHeight="1">
      <c r="A4" s="22" t="s">
        <v>164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112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113</v>
      </c>
      <c r="D8" s="14"/>
    </row>
    <row r="9" spans="1:4" s="3" customFormat="1" ht="12" customHeight="1">
      <c r="A9" s="12" t="s">
        <v>1</v>
      </c>
      <c r="B9" s="13" t="s">
        <v>12</v>
      </c>
      <c r="C9" s="93" t="s">
        <v>13</v>
      </c>
      <c r="D9" s="94"/>
    </row>
    <row r="10" spans="1:4" s="3" customFormat="1" ht="24" customHeight="1">
      <c r="A10" s="12" t="s">
        <v>2</v>
      </c>
      <c r="B10" s="15" t="s">
        <v>14</v>
      </c>
      <c r="C10" s="95" t="s">
        <v>114</v>
      </c>
      <c r="D10" s="96"/>
    </row>
    <row r="11" spans="1:4" s="3" customFormat="1" ht="15" customHeight="1">
      <c r="A11" s="12" t="s">
        <v>3</v>
      </c>
      <c r="B11" s="13" t="s">
        <v>15</v>
      </c>
      <c r="C11" s="93" t="s">
        <v>16</v>
      </c>
      <c r="D11" s="94"/>
    </row>
    <row r="12" spans="1:4" s="3" customFormat="1" ht="15" customHeight="1">
      <c r="A12" s="66" t="s">
        <v>4</v>
      </c>
      <c r="B12" s="67" t="s">
        <v>93</v>
      </c>
      <c r="C12" s="58" t="s">
        <v>94</v>
      </c>
      <c r="D12" s="59" t="s">
        <v>95</v>
      </c>
    </row>
    <row r="13" spans="1:4" s="3" customFormat="1" ht="15" customHeight="1">
      <c r="A13" s="68"/>
      <c r="B13" s="61"/>
      <c r="C13" s="58" t="s">
        <v>96</v>
      </c>
      <c r="D13" s="59" t="s">
        <v>97</v>
      </c>
    </row>
    <row r="14" spans="1:4" s="3" customFormat="1" ht="15" customHeight="1">
      <c r="A14" s="68"/>
      <c r="B14" s="61"/>
      <c r="C14" s="58" t="s">
        <v>98</v>
      </c>
      <c r="D14" s="59" t="s">
        <v>99</v>
      </c>
    </row>
    <row r="15" spans="1:4" s="3" customFormat="1" ht="15" customHeight="1">
      <c r="A15" s="68"/>
      <c r="B15" s="61"/>
      <c r="C15" s="58" t="s">
        <v>100</v>
      </c>
      <c r="D15" s="59" t="s">
        <v>101</v>
      </c>
    </row>
    <row r="16" spans="1:4" s="3" customFormat="1" ht="15" customHeight="1">
      <c r="A16" s="68"/>
      <c r="B16" s="61"/>
      <c r="C16" s="58" t="s">
        <v>102</v>
      </c>
      <c r="D16" s="59" t="s">
        <v>103</v>
      </c>
    </row>
    <row r="17" spans="1:4" s="3" customFormat="1" ht="15" customHeight="1">
      <c r="A17" s="68"/>
      <c r="B17" s="61"/>
      <c r="C17" s="58" t="s">
        <v>104</v>
      </c>
      <c r="D17" s="59" t="s">
        <v>105</v>
      </c>
    </row>
    <row r="18" spans="1:4" s="3" customFormat="1" ht="15" customHeight="1">
      <c r="A18" s="69"/>
      <c r="B18" s="60"/>
      <c r="C18" s="58" t="s">
        <v>106</v>
      </c>
      <c r="D18" s="59" t="s">
        <v>107</v>
      </c>
    </row>
    <row r="19" spans="1:4" s="3" customFormat="1" ht="14.25" customHeight="1">
      <c r="A19" s="12" t="s">
        <v>5</v>
      </c>
      <c r="B19" s="13" t="s">
        <v>17</v>
      </c>
      <c r="C19" s="97" t="s">
        <v>108</v>
      </c>
      <c r="D19" s="98"/>
    </row>
    <row r="20" spans="1:4" s="3" customFormat="1">
      <c r="A20" s="12" t="s">
        <v>6</v>
      </c>
      <c r="B20" s="13" t="s">
        <v>18</v>
      </c>
      <c r="C20" s="99" t="s">
        <v>57</v>
      </c>
      <c r="D20" s="100"/>
    </row>
    <row r="21" spans="1:4" s="3" customFormat="1" ht="16.5" customHeight="1">
      <c r="A21" s="12" t="s">
        <v>7</v>
      </c>
      <c r="B21" s="13" t="s">
        <v>19</v>
      </c>
      <c r="C21" s="95" t="s">
        <v>20</v>
      </c>
      <c r="D21" s="96"/>
    </row>
    <row r="22" spans="1:4" s="3" customFormat="1" ht="16.5" customHeight="1">
      <c r="A22" s="25"/>
      <c r="B22" s="26"/>
      <c r="C22" s="25"/>
      <c r="D22" s="25"/>
    </row>
    <row r="23" spans="1:4" s="5" customFormat="1" ht="15.75" customHeight="1">
      <c r="A23" s="8" t="s">
        <v>21</v>
      </c>
      <c r="B23" s="17"/>
      <c r="C23" s="17"/>
      <c r="D23" s="17"/>
    </row>
    <row r="24" spans="1:4" s="5" customFormat="1" ht="15.75" customHeight="1">
      <c r="A24" s="16"/>
      <c r="B24" s="17"/>
      <c r="C24" s="17"/>
      <c r="D24" s="17"/>
    </row>
    <row r="25" spans="1:4" ht="21.75" customHeight="1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>
      <c r="A26" s="101" t="s">
        <v>27</v>
      </c>
      <c r="B26" s="102"/>
      <c r="C26" s="102"/>
      <c r="D26" s="103"/>
    </row>
    <row r="27" spans="1:4" s="5" customFormat="1" ht="15" customHeight="1">
      <c r="A27" s="29"/>
      <c r="B27" s="30"/>
      <c r="C27" s="30"/>
      <c r="D27" s="31"/>
    </row>
    <row r="28" spans="1:4" ht="13.5" customHeight="1">
      <c r="A28" s="7">
        <v>1</v>
      </c>
      <c r="B28" s="6" t="s">
        <v>142</v>
      </c>
      <c r="C28" s="6" t="s">
        <v>25</v>
      </c>
      <c r="D28" s="6" t="s">
        <v>26</v>
      </c>
    </row>
    <row r="29" spans="1:4">
      <c r="A29" s="20" t="s">
        <v>28</v>
      </c>
      <c r="B29" s="19"/>
      <c r="C29" s="19"/>
      <c r="D29" s="19"/>
    </row>
    <row r="30" spans="1:4" ht="12.75" customHeight="1">
      <c r="A30" s="7">
        <v>1</v>
      </c>
      <c r="B30" s="6" t="s">
        <v>115</v>
      </c>
      <c r="C30" s="6" t="s">
        <v>116</v>
      </c>
      <c r="D30" s="10" t="s">
        <v>117</v>
      </c>
    </row>
    <row r="31" spans="1:4">
      <c r="A31" s="20" t="s">
        <v>44</v>
      </c>
      <c r="B31" s="19"/>
      <c r="C31" s="19"/>
      <c r="D31" s="19"/>
    </row>
    <row r="32" spans="1:4" ht="13.5" customHeight="1">
      <c r="A32" s="20" t="s">
        <v>45</v>
      </c>
      <c r="B32" s="19"/>
      <c r="C32" s="19"/>
      <c r="D32" s="19"/>
    </row>
    <row r="33" spans="1:4" ht="12" customHeight="1">
      <c r="A33" s="7">
        <v>1</v>
      </c>
      <c r="B33" s="6" t="s">
        <v>29</v>
      </c>
      <c r="C33" s="6" t="s">
        <v>126</v>
      </c>
      <c r="D33" s="10" t="s">
        <v>30</v>
      </c>
    </row>
    <row r="34" spans="1:4">
      <c r="A34" s="20" t="s">
        <v>31</v>
      </c>
      <c r="B34" s="19"/>
      <c r="C34" s="19"/>
      <c r="D34" s="19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20" t="s">
        <v>34</v>
      </c>
      <c r="B36" s="19"/>
      <c r="C36" s="19"/>
      <c r="D36" s="19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52</v>
      </c>
      <c r="B39" s="19"/>
      <c r="C39" s="19"/>
      <c r="D39" s="19"/>
    </row>
    <row r="40" spans="1:4">
      <c r="A40" s="7">
        <v>1</v>
      </c>
      <c r="B40" s="6" t="s">
        <v>36</v>
      </c>
      <c r="C40" s="90">
        <v>1981</v>
      </c>
      <c r="D40" s="91"/>
    </row>
    <row r="41" spans="1:4">
      <c r="A41" s="7">
        <v>2</v>
      </c>
      <c r="B41" s="6" t="s">
        <v>38</v>
      </c>
      <c r="C41" s="90" t="s">
        <v>91</v>
      </c>
      <c r="D41" s="91"/>
    </row>
    <row r="42" spans="1:4" ht="15" customHeight="1">
      <c r="A42" s="7">
        <v>3</v>
      </c>
      <c r="B42" s="6" t="s">
        <v>39</v>
      </c>
      <c r="C42" s="90" t="s">
        <v>118</v>
      </c>
      <c r="D42" s="92"/>
    </row>
    <row r="43" spans="1:4">
      <c r="A43" s="7">
        <v>4</v>
      </c>
      <c r="B43" s="6" t="s">
        <v>37</v>
      </c>
      <c r="C43" s="90" t="s">
        <v>119</v>
      </c>
      <c r="D43" s="92"/>
    </row>
    <row r="44" spans="1:4">
      <c r="A44" s="7">
        <v>5</v>
      </c>
      <c r="B44" s="6" t="s">
        <v>40</v>
      </c>
      <c r="C44" s="90" t="s">
        <v>120</v>
      </c>
      <c r="D44" s="92"/>
    </row>
    <row r="45" spans="1:4">
      <c r="A45" s="7">
        <v>6</v>
      </c>
      <c r="B45" s="6" t="s">
        <v>41</v>
      </c>
      <c r="C45" s="90">
        <v>10638.7</v>
      </c>
      <c r="D45" s="91"/>
    </row>
    <row r="46" spans="1:4" ht="15" customHeight="1">
      <c r="A46" s="7">
        <v>7</v>
      </c>
      <c r="B46" s="6" t="s">
        <v>42</v>
      </c>
      <c r="C46" s="90" t="s">
        <v>125</v>
      </c>
      <c r="D46" s="91"/>
    </row>
    <row r="47" spans="1:4">
      <c r="A47" s="7">
        <v>8</v>
      </c>
      <c r="B47" s="6" t="s">
        <v>43</v>
      </c>
      <c r="C47" s="90" t="s">
        <v>156</v>
      </c>
      <c r="D47" s="91"/>
    </row>
    <row r="48" spans="1:4">
      <c r="A48" s="55" t="s">
        <v>89</v>
      </c>
      <c r="B48" s="55" t="s">
        <v>90</v>
      </c>
      <c r="C48" s="55" t="s">
        <v>121</v>
      </c>
    </row>
    <row r="49" spans="1:1" ht="15" customHeight="1">
      <c r="A49" s="4"/>
    </row>
    <row r="50" spans="1:1">
      <c r="A50" s="4"/>
    </row>
    <row r="52" spans="1:1" ht="15" customHeight="1"/>
  </sheetData>
  <mergeCells count="15"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21:D21"/>
    <mergeCell ref="A26:D26"/>
    <mergeCell ref="C40:D40"/>
    <mergeCell ref="C41:D41"/>
    <mergeCell ref="C42:D42"/>
    <mergeCell ref="C43:D43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2"/>
  <sheetViews>
    <sheetView topLeftCell="A77" workbookViewId="0">
      <selection activeCell="A54" sqref="A54:H104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42578125" customWidth="1"/>
    <col min="8" max="8" width="11.5703125" customWidth="1"/>
  </cols>
  <sheetData>
    <row r="1" spans="1:8">
      <c r="A1" s="4" t="s">
        <v>137</v>
      </c>
      <c r="B1"/>
      <c r="C1" s="42"/>
      <c r="D1" s="42"/>
    </row>
    <row r="2" spans="1:8" ht="13.5" customHeight="1">
      <c r="A2" s="4" t="s">
        <v>144</v>
      </c>
      <c r="B2"/>
      <c r="C2" s="42"/>
      <c r="D2" s="42"/>
    </row>
    <row r="3" spans="1:8" ht="56.25" customHeight="1">
      <c r="A3" s="141" t="s">
        <v>65</v>
      </c>
      <c r="B3" s="142"/>
      <c r="C3" s="43" t="s">
        <v>138</v>
      </c>
      <c r="D3" s="32" t="s">
        <v>66</v>
      </c>
      <c r="E3" s="32" t="s">
        <v>67</v>
      </c>
      <c r="F3" s="32" t="s">
        <v>68</v>
      </c>
      <c r="G3" s="44" t="s">
        <v>69</v>
      </c>
      <c r="H3" s="32" t="s">
        <v>70</v>
      </c>
    </row>
    <row r="4" spans="1:8" ht="30" customHeight="1">
      <c r="A4" s="147" t="s">
        <v>145</v>
      </c>
      <c r="B4" s="148"/>
      <c r="C4" s="43"/>
      <c r="D4" s="32">
        <v>81.69</v>
      </c>
      <c r="E4" s="32"/>
      <c r="F4" s="32"/>
      <c r="G4" s="44"/>
      <c r="H4" s="32"/>
    </row>
    <row r="5" spans="1:8" ht="16.5" customHeight="1">
      <c r="A5" s="75" t="s">
        <v>135</v>
      </c>
      <c r="B5" s="76"/>
      <c r="C5" s="43"/>
      <c r="D5" s="32">
        <v>499.61</v>
      </c>
      <c r="E5" s="32"/>
      <c r="F5" s="32"/>
      <c r="G5" s="44"/>
      <c r="H5" s="32"/>
    </row>
    <row r="6" spans="1:8" ht="15.75" customHeight="1">
      <c r="A6" s="75" t="s">
        <v>136</v>
      </c>
      <c r="B6" s="76"/>
      <c r="C6" s="43"/>
      <c r="D6" s="32">
        <v>-417.92</v>
      </c>
      <c r="E6" s="32"/>
      <c r="F6" s="32"/>
      <c r="G6" s="44"/>
      <c r="H6" s="32"/>
    </row>
    <row r="7" spans="1:8" ht="13.5" customHeight="1">
      <c r="A7" s="144" t="s">
        <v>146</v>
      </c>
      <c r="B7" s="118"/>
      <c r="C7" s="118"/>
      <c r="D7" s="118"/>
      <c r="E7" s="118"/>
      <c r="F7" s="118"/>
      <c r="G7" s="118"/>
      <c r="H7" s="119"/>
    </row>
    <row r="8" spans="1:8" ht="17.25" customHeight="1">
      <c r="A8" s="141" t="s">
        <v>71</v>
      </c>
      <c r="B8" s="116"/>
      <c r="C8" s="36">
        <v>20.420000000000002</v>
      </c>
      <c r="D8" s="33">
        <v>-416.88</v>
      </c>
      <c r="E8" s="33">
        <f>E12+E15+E18+E21+E24+E27</f>
        <v>2492.4699999999998</v>
      </c>
      <c r="F8" s="33">
        <f>F12+F15+F18+F21+F24+F27</f>
        <v>2492.1499999999996</v>
      </c>
      <c r="G8" s="33">
        <f>G12+G15+G18+G21+G24+G27</f>
        <v>2492.1499999999996</v>
      </c>
      <c r="H8" s="7">
        <f>F8-E8+D8</f>
        <v>-417.20000000000016</v>
      </c>
    </row>
    <row r="9" spans="1:8">
      <c r="A9" s="45" t="s">
        <v>72</v>
      </c>
      <c r="B9" s="46"/>
      <c r="C9" s="7">
        <v>18.38</v>
      </c>
      <c r="D9" s="7">
        <v>-375.19</v>
      </c>
      <c r="E9" s="7">
        <f>E8-E10</f>
        <v>2243.2199999999998</v>
      </c>
      <c r="F9" s="7">
        <f>F8-F10</f>
        <v>2242.9299999999998</v>
      </c>
      <c r="G9" s="7">
        <f>G8-G10</f>
        <v>2242.9299999999998</v>
      </c>
      <c r="H9" s="7">
        <f t="shared" ref="H9:H10" si="0">F9-E9+D9</f>
        <v>-375.47999999999996</v>
      </c>
    </row>
    <row r="10" spans="1:8">
      <c r="A10" s="143" t="s">
        <v>73</v>
      </c>
      <c r="B10" s="118"/>
      <c r="C10" s="7">
        <v>2.04</v>
      </c>
      <c r="D10" s="7">
        <v>-41.69</v>
      </c>
      <c r="E10" s="7">
        <v>249.25</v>
      </c>
      <c r="F10" s="7">
        <v>249.22</v>
      </c>
      <c r="G10" s="7">
        <v>249.22</v>
      </c>
      <c r="H10" s="7">
        <f t="shared" si="0"/>
        <v>-41.72</v>
      </c>
    </row>
    <row r="11" spans="1:8" ht="12.75" customHeight="1">
      <c r="A11" s="144" t="s">
        <v>123</v>
      </c>
      <c r="B11" s="115"/>
      <c r="C11" s="115"/>
      <c r="D11" s="115"/>
      <c r="E11" s="115"/>
      <c r="F11" s="115"/>
      <c r="G11" s="115"/>
      <c r="H11" s="116"/>
    </row>
    <row r="12" spans="1:8">
      <c r="A12" s="145" t="s">
        <v>54</v>
      </c>
      <c r="B12" s="146"/>
      <c r="C12" s="36">
        <v>5.65</v>
      </c>
      <c r="D12" s="33">
        <v>-120.38</v>
      </c>
      <c r="E12" s="33">
        <v>721.24</v>
      </c>
      <c r="F12" s="33">
        <v>720.53</v>
      </c>
      <c r="G12" s="33">
        <v>720.53</v>
      </c>
      <c r="H12" s="7">
        <f t="shared" ref="H12:H30" si="1">F12-E12+D12</f>
        <v>-121.09000000000003</v>
      </c>
    </row>
    <row r="13" spans="1:8">
      <c r="A13" s="45" t="s">
        <v>72</v>
      </c>
      <c r="B13" s="46"/>
      <c r="C13" s="7">
        <v>5.08</v>
      </c>
      <c r="D13" s="7">
        <v>-108.33</v>
      </c>
      <c r="E13" s="7">
        <f>E12-E14</f>
        <v>649.13</v>
      </c>
      <c r="F13" s="7">
        <f>F12-F14</f>
        <v>648.48</v>
      </c>
      <c r="G13" s="7">
        <f>G12-G14</f>
        <v>648.48</v>
      </c>
      <c r="H13" s="7">
        <f t="shared" si="1"/>
        <v>-108.97999999999998</v>
      </c>
    </row>
    <row r="14" spans="1:8">
      <c r="A14" s="143" t="s">
        <v>73</v>
      </c>
      <c r="B14" s="118"/>
      <c r="C14" s="7">
        <v>0.56999999999999995</v>
      </c>
      <c r="D14" s="7">
        <v>-12.05</v>
      </c>
      <c r="E14" s="7">
        <v>72.11</v>
      </c>
      <c r="F14" s="7">
        <v>72.05</v>
      </c>
      <c r="G14" s="7">
        <v>72.05</v>
      </c>
      <c r="H14" s="7">
        <f t="shared" si="1"/>
        <v>-12.110000000000003</v>
      </c>
    </row>
    <row r="15" spans="1:8" ht="23.25" customHeight="1">
      <c r="A15" s="145" t="s">
        <v>46</v>
      </c>
      <c r="B15" s="146"/>
      <c r="C15" s="36">
        <v>3.45</v>
      </c>
      <c r="D15" s="33">
        <v>-72.290000000000006</v>
      </c>
      <c r="E15" s="33">
        <v>440.4</v>
      </c>
      <c r="F15" s="33">
        <v>440.27</v>
      </c>
      <c r="G15" s="33">
        <v>440.27</v>
      </c>
      <c r="H15" s="7">
        <f t="shared" si="1"/>
        <v>-72.42</v>
      </c>
    </row>
    <row r="16" spans="1:8">
      <c r="A16" s="45" t="s">
        <v>72</v>
      </c>
      <c r="B16" s="46"/>
      <c r="C16" s="7">
        <v>3.1</v>
      </c>
      <c r="D16" s="7">
        <v>-65.08</v>
      </c>
      <c r="E16" s="7">
        <f>E15-E17</f>
        <v>396.37</v>
      </c>
      <c r="F16" s="7">
        <f>F15-F17</f>
        <v>396.24</v>
      </c>
      <c r="G16" s="7">
        <f>G15-G17</f>
        <v>396.24</v>
      </c>
      <c r="H16" s="7">
        <f t="shared" si="1"/>
        <v>-65.209999999999994</v>
      </c>
    </row>
    <row r="17" spans="1:8" ht="15" customHeight="1">
      <c r="A17" s="143" t="s">
        <v>73</v>
      </c>
      <c r="B17" s="118"/>
      <c r="C17" s="7">
        <v>0.35</v>
      </c>
      <c r="D17" s="7">
        <v>-7.21</v>
      </c>
      <c r="E17" s="7">
        <v>44.03</v>
      </c>
      <c r="F17" s="7">
        <v>44.03</v>
      </c>
      <c r="G17" s="7">
        <v>44.03</v>
      </c>
      <c r="H17" s="7">
        <f t="shared" si="1"/>
        <v>-7.21</v>
      </c>
    </row>
    <row r="18" spans="1:8" ht="14.25" customHeight="1">
      <c r="A18" s="145" t="s">
        <v>55</v>
      </c>
      <c r="B18" s="146"/>
      <c r="C18" s="43">
        <v>2.37</v>
      </c>
      <c r="D18" s="33">
        <v>-49.7</v>
      </c>
      <c r="E18" s="33">
        <v>302.54000000000002</v>
      </c>
      <c r="F18" s="33">
        <v>302.42</v>
      </c>
      <c r="G18" s="33">
        <v>302.42</v>
      </c>
      <c r="H18" s="7">
        <f t="shared" si="1"/>
        <v>-49.820000000000007</v>
      </c>
    </row>
    <row r="19" spans="1:8" ht="13.5" customHeight="1">
      <c r="A19" s="45" t="s">
        <v>72</v>
      </c>
      <c r="B19" s="46"/>
      <c r="C19" s="7">
        <v>2.13</v>
      </c>
      <c r="D19" s="7">
        <v>-44.72</v>
      </c>
      <c r="E19" s="7">
        <f>E18-E20</f>
        <v>272.29000000000002</v>
      </c>
      <c r="F19" s="7">
        <f>F18-F20</f>
        <v>272.18</v>
      </c>
      <c r="G19" s="7">
        <f>G18-G20</f>
        <v>272.18</v>
      </c>
      <c r="H19" s="7">
        <f t="shared" si="1"/>
        <v>-44.830000000000013</v>
      </c>
    </row>
    <row r="20" spans="1:8" ht="12.75" customHeight="1">
      <c r="A20" s="143" t="s">
        <v>73</v>
      </c>
      <c r="B20" s="118"/>
      <c r="C20" s="7">
        <v>0.24</v>
      </c>
      <c r="D20" s="7">
        <v>-4.9800000000000004</v>
      </c>
      <c r="E20" s="7">
        <v>30.25</v>
      </c>
      <c r="F20" s="7">
        <v>30.24</v>
      </c>
      <c r="G20" s="7">
        <v>30.24</v>
      </c>
      <c r="H20" s="7">
        <f t="shared" si="1"/>
        <v>-4.990000000000002</v>
      </c>
    </row>
    <row r="21" spans="1:8">
      <c r="A21" s="145" t="s">
        <v>88</v>
      </c>
      <c r="B21" s="151"/>
      <c r="C21" s="35">
        <v>1.1100000000000001</v>
      </c>
      <c r="D21" s="7">
        <v>-23.26</v>
      </c>
      <c r="E21" s="7">
        <v>141.69999999999999</v>
      </c>
      <c r="F21" s="7">
        <v>141.63</v>
      </c>
      <c r="G21" s="7">
        <v>141.63</v>
      </c>
      <c r="H21" s="7">
        <f t="shared" si="1"/>
        <v>-23.329999999999995</v>
      </c>
    </row>
    <row r="22" spans="1:8" ht="14.25" customHeight="1">
      <c r="A22" s="45" t="s">
        <v>72</v>
      </c>
      <c r="B22" s="46"/>
      <c r="C22" s="7">
        <v>1</v>
      </c>
      <c r="D22" s="7">
        <v>-20.92</v>
      </c>
      <c r="E22" s="7">
        <f>E21-E23</f>
        <v>127.52999999999999</v>
      </c>
      <c r="F22" s="7">
        <f>F21-F23</f>
        <v>127.47</v>
      </c>
      <c r="G22" s="7">
        <f>G21-G23</f>
        <v>127.47</v>
      </c>
      <c r="H22" s="7">
        <f t="shared" si="1"/>
        <v>-20.97999999999999</v>
      </c>
    </row>
    <row r="23" spans="1:8" ht="14.25" customHeight="1">
      <c r="A23" s="143" t="s">
        <v>73</v>
      </c>
      <c r="B23" s="154"/>
      <c r="C23" s="7">
        <v>0.11</v>
      </c>
      <c r="D23" s="7">
        <v>-2.34</v>
      </c>
      <c r="E23" s="7">
        <v>14.17</v>
      </c>
      <c r="F23" s="7">
        <v>14.16</v>
      </c>
      <c r="G23" s="7">
        <v>14.16</v>
      </c>
      <c r="H23" s="7">
        <f t="shared" si="1"/>
        <v>-2.3499999999999996</v>
      </c>
    </row>
    <row r="24" spans="1:8" ht="14.25" customHeight="1">
      <c r="A24" s="10" t="s">
        <v>47</v>
      </c>
      <c r="B24" s="47"/>
      <c r="C24" s="35">
        <v>3.65</v>
      </c>
      <c r="D24" s="7">
        <v>-73.05</v>
      </c>
      <c r="E24" s="7">
        <v>465.94</v>
      </c>
      <c r="F24" s="7">
        <v>464.76</v>
      </c>
      <c r="G24" s="7">
        <v>464.76</v>
      </c>
      <c r="H24" s="7">
        <f t="shared" si="1"/>
        <v>-74.23</v>
      </c>
    </row>
    <row r="25" spans="1:8" ht="14.25" customHeight="1">
      <c r="A25" s="45" t="s">
        <v>72</v>
      </c>
      <c r="B25" s="46"/>
      <c r="C25" s="7">
        <v>3.29</v>
      </c>
      <c r="D25" s="7">
        <v>-65.75</v>
      </c>
      <c r="E25" s="7">
        <f>E24-E26</f>
        <v>419.36</v>
      </c>
      <c r="F25" s="7">
        <f>F24-F26</f>
        <v>418.28</v>
      </c>
      <c r="G25" s="7">
        <f>G24-G26</f>
        <v>418.28</v>
      </c>
      <c r="H25" s="7">
        <f t="shared" si="1"/>
        <v>-66.830000000000041</v>
      </c>
    </row>
    <row r="26" spans="1:8">
      <c r="A26" s="143" t="s">
        <v>73</v>
      </c>
      <c r="B26" s="118"/>
      <c r="C26" s="7">
        <v>0.36</v>
      </c>
      <c r="D26" s="7">
        <v>-7.3</v>
      </c>
      <c r="E26" s="7">
        <v>46.58</v>
      </c>
      <c r="F26" s="7">
        <v>46.48</v>
      </c>
      <c r="G26" s="7">
        <v>46.48</v>
      </c>
      <c r="H26" s="7">
        <f t="shared" si="1"/>
        <v>-7.4000000000000012</v>
      </c>
    </row>
    <row r="27" spans="1:8" ht="14.25" customHeight="1">
      <c r="A27" s="135" t="s">
        <v>48</v>
      </c>
      <c r="B27" s="136"/>
      <c r="C27" s="152">
        <v>4.1900000000000004</v>
      </c>
      <c r="D27" s="149">
        <v>-78.2</v>
      </c>
      <c r="E27" s="149">
        <v>420.65</v>
      </c>
      <c r="F27" s="149">
        <v>422.54</v>
      </c>
      <c r="G27" s="149">
        <v>422.54</v>
      </c>
      <c r="H27" s="7">
        <f t="shared" si="1"/>
        <v>-76.30999999999996</v>
      </c>
    </row>
    <row r="28" spans="1:8" ht="0.75" hidden="1" customHeight="1">
      <c r="A28" s="137"/>
      <c r="B28" s="138"/>
      <c r="C28" s="153"/>
      <c r="D28" s="150"/>
      <c r="E28" s="150"/>
      <c r="F28" s="150"/>
      <c r="G28" s="150"/>
      <c r="H28" s="7">
        <f t="shared" si="1"/>
        <v>0</v>
      </c>
    </row>
    <row r="29" spans="1:8">
      <c r="A29" s="45" t="s">
        <v>72</v>
      </c>
      <c r="B29" s="46"/>
      <c r="C29" s="7">
        <v>3.77</v>
      </c>
      <c r="D29" s="7">
        <v>-70.39</v>
      </c>
      <c r="E29" s="7">
        <f>E27-E30</f>
        <v>378.59</v>
      </c>
      <c r="F29" s="7">
        <f>F27-F30</f>
        <v>379.43</v>
      </c>
      <c r="G29" s="7">
        <f>G27-G30</f>
        <v>379.43</v>
      </c>
      <c r="H29" s="7">
        <f t="shared" si="1"/>
        <v>-69.549999999999969</v>
      </c>
    </row>
    <row r="30" spans="1:8">
      <c r="A30" s="143" t="s">
        <v>73</v>
      </c>
      <c r="B30" s="118"/>
      <c r="C30" s="7">
        <v>0.42</v>
      </c>
      <c r="D30" s="7">
        <v>-7.81</v>
      </c>
      <c r="E30" s="7">
        <v>42.06</v>
      </c>
      <c r="F30" s="7">
        <v>43.11</v>
      </c>
      <c r="G30" s="7">
        <v>43.11</v>
      </c>
      <c r="H30" s="7">
        <f t="shared" si="1"/>
        <v>-6.7600000000000025</v>
      </c>
    </row>
    <row r="31" spans="1:8" ht="9.75" customHeight="1">
      <c r="A31" s="64"/>
      <c r="B31" s="63"/>
      <c r="C31" s="7"/>
      <c r="D31" s="7"/>
      <c r="E31" s="7"/>
      <c r="F31" s="7"/>
      <c r="G31" s="62"/>
      <c r="H31" s="7"/>
    </row>
    <row r="32" spans="1:8" ht="16.5" customHeight="1">
      <c r="A32" s="141" t="s">
        <v>49</v>
      </c>
      <c r="B32" s="116"/>
      <c r="C32" s="35">
        <v>7.8</v>
      </c>
      <c r="D32" s="35">
        <v>462.71</v>
      </c>
      <c r="E32" s="35">
        <v>940.42</v>
      </c>
      <c r="F32" s="35">
        <v>943.32</v>
      </c>
      <c r="G32" s="70">
        <f>G33+G34</f>
        <v>961.36</v>
      </c>
      <c r="H32" s="35">
        <f>F32-E32+D32+F32-G32</f>
        <v>447.57000000000005</v>
      </c>
    </row>
    <row r="33" spans="1:8" ht="12.75" customHeight="1">
      <c r="A33" s="45" t="s">
        <v>74</v>
      </c>
      <c r="B33" s="46"/>
      <c r="C33" s="35">
        <v>7.02</v>
      </c>
      <c r="D33" s="35">
        <v>463.75</v>
      </c>
      <c r="E33" s="7">
        <f>E32-E34</f>
        <v>846.38</v>
      </c>
      <c r="F33" s="7">
        <f>F32-F34</f>
        <v>848.99</v>
      </c>
      <c r="G33" s="71">
        <v>867.03</v>
      </c>
      <c r="H33" s="35">
        <f t="shared" ref="H33:H34" si="2">F33-E33+D33+F33-G33</f>
        <v>448.31999999999994</v>
      </c>
    </row>
    <row r="34" spans="1:8" ht="12.75" customHeight="1">
      <c r="A34" s="143" t="s">
        <v>73</v>
      </c>
      <c r="B34" s="118"/>
      <c r="C34" s="7">
        <v>0.78</v>
      </c>
      <c r="D34" s="7">
        <v>-1.04</v>
      </c>
      <c r="E34" s="7">
        <v>94.04</v>
      </c>
      <c r="F34" s="7">
        <v>94.33</v>
      </c>
      <c r="G34" s="7">
        <v>94.33</v>
      </c>
      <c r="H34" s="35">
        <f t="shared" si="2"/>
        <v>-0.75000000000001421</v>
      </c>
    </row>
    <row r="35" spans="1:8" ht="12.75" customHeight="1">
      <c r="A35" s="121" t="s">
        <v>149</v>
      </c>
      <c r="B35" s="161"/>
      <c r="C35" s="7"/>
      <c r="D35" s="35">
        <v>0</v>
      </c>
      <c r="E35" s="35">
        <f>E37+E38+E39+E40</f>
        <v>458.36</v>
      </c>
      <c r="F35" s="35">
        <f>F37+F38+F39+F40</f>
        <v>426</v>
      </c>
      <c r="G35" s="35">
        <v>426</v>
      </c>
      <c r="H35" s="35">
        <f>F35-E35</f>
        <v>-32.360000000000014</v>
      </c>
    </row>
    <row r="36" spans="1:8" ht="12.75" customHeight="1">
      <c r="A36" s="45" t="s">
        <v>150</v>
      </c>
      <c r="B36" s="89"/>
      <c r="C36" s="7"/>
      <c r="D36" s="7"/>
      <c r="E36" s="7"/>
      <c r="F36" s="7"/>
      <c r="G36" s="7"/>
      <c r="H36" s="35"/>
    </row>
    <row r="37" spans="1:8" ht="12.75" customHeight="1">
      <c r="A37" s="162" t="s">
        <v>151</v>
      </c>
      <c r="B37" s="161"/>
      <c r="C37" s="7"/>
      <c r="D37" s="7">
        <v>0</v>
      </c>
      <c r="E37" s="7">
        <v>26.41</v>
      </c>
      <c r="F37" s="7">
        <v>24.72</v>
      </c>
      <c r="G37" s="7">
        <v>24.72</v>
      </c>
      <c r="H37" s="7">
        <f t="shared" ref="H37:H40" si="3">F37-E37</f>
        <v>-1.6900000000000013</v>
      </c>
    </row>
    <row r="38" spans="1:8" ht="12.75" customHeight="1">
      <c r="A38" s="162" t="s">
        <v>153</v>
      </c>
      <c r="B38" s="161"/>
      <c r="C38" s="7"/>
      <c r="D38" s="7">
        <v>0</v>
      </c>
      <c r="E38" s="7">
        <v>115.78</v>
      </c>
      <c r="F38" s="7">
        <v>107.44</v>
      </c>
      <c r="G38" s="7">
        <v>107.44</v>
      </c>
      <c r="H38" s="7">
        <f t="shared" si="3"/>
        <v>-8.3400000000000034</v>
      </c>
    </row>
    <row r="39" spans="1:8" ht="12.75" customHeight="1">
      <c r="A39" s="162" t="s">
        <v>154</v>
      </c>
      <c r="B39" s="161"/>
      <c r="C39" s="7"/>
      <c r="D39" s="7">
        <v>0</v>
      </c>
      <c r="E39" s="7">
        <v>304.72000000000003</v>
      </c>
      <c r="F39" s="7">
        <v>283.35000000000002</v>
      </c>
      <c r="G39" s="7">
        <v>283.35000000000002</v>
      </c>
      <c r="H39" s="7">
        <f t="shared" si="3"/>
        <v>-21.370000000000005</v>
      </c>
    </row>
    <row r="40" spans="1:8" ht="12.75" customHeight="1">
      <c r="A40" s="162" t="s">
        <v>152</v>
      </c>
      <c r="B40" s="161"/>
      <c r="C40" s="7"/>
      <c r="D40" s="7">
        <v>0</v>
      </c>
      <c r="E40" s="7">
        <v>11.45</v>
      </c>
      <c r="F40" s="7">
        <v>10.49</v>
      </c>
      <c r="G40" s="7">
        <v>10.49</v>
      </c>
      <c r="H40" s="7">
        <f t="shared" si="3"/>
        <v>-0.95999999999999908</v>
      </c>
    </row>
    <row r="41" spans="1:8" ht="15.75" customHeight="1">
      <c r="A41" s="127" t="s">
        <v>128</v>
      </c>
      <c r="B41" s="128"/>
      <c r="C41" s="7"/>
      <c r="D41" s="7"/>
      <c r="E41" s="35">
        <f>E8+E32+E35</f>
        <v>3891.25</v>
      </c>
      <c r="F41" s="35">
        <f t="shared" ref="F41:G41" si="4">F8+F32+F35</f>
        <v>3861.47</v>
      </c>
      <c r="G41" s="35">
        <f t="shared" si="4"/>
        <v>3879.5099999999998</v>
      </c>
      <c r="H41" s="7"/>
    </row>
    <row r="42" spans="1:8" ht="12" customHeight="1">
      <c r="A42" s="110" t="s">
        <v>129</v>
      </c>
      <c r="B42" s="113"/>
      <c r="C42" s="7"/>
      <c r="D42" s="7"/>
      <c r="E42" s="7"/>
      <c r="F42" s="7"/>
      <c r="G42" s="65"/>
      <c r="H42" s="7"/>
    </row>
    <row r="43" spans="1:8" ht="0.75" hidden="1" customHeight="1">
      <c r="A43" s="155" t="s">
        <v>139</v>
      </c>
      <c r="B43" s="156"/>
      <c r="C43" s="129" t="s">
        <v>58</v>
      </c>
      <c r="D43" s="129">
        <v>12.77</v>
      </c>
      <c r="E43" s="129">
        <v>4.6399999999999997</v>
      </c>
      <c r="F43" s="129">
        <v>4.6399999999999997</v>
      </c>
      <c r="G43" s="132">
        <v>0.79</v>
      </c>
      <c r="H43" s="35">
        <f t="shared" ref="H43:H51" si="5">F43-E43+D43+F43-G43</f>
        <v>16.62</v>
      </c>
    </row>
    <row r="44" spans="1:8" ht="7.5" customHeight="1">
      <c r="A44" s="157"/>
      <c r="B44" s="158"/>
      <c r="C44" s="130"/>
      <c r="D44" s="130"/>
      <c r="E44" s="130"/>
      <c r="F44" s="130"/>
      <c r="G44" s="133"/>
      <c r="H44" s="125">
        <f>F43-E43+D43+F43-G43</f>
        <v>16.62</v>
      </c>
    </row>
    <row r="45" spans="1:8" ht="6.75" customHeight="1">
      <c r="A45" s="157"/>
      <c r="B45" s="158"/>
      <c r="C45" s="130"/>
      <c r="D45" s="130"/>
      <c r="E45" s="130"/>
      <c r="F45" s="130"/>
      <c r="G45" s="133"/>
      <c r="H45" s="139"/>
    </row>
    <row r="46" spans="1:8" ht="8.25" customHeight="1">
      <c r="A46" s="159"/>
      <c r="B46" s="160"/>
      <c r="C46" s="131"/>
      <c r="D46" s="131"/>
      <c r="E46" s="131"/>
      <c r="F46" s="131"/>
      <c r="G46" s="134"/>
      <c r="H46" s="140"/>
    </row>
    <row r="47" spans="1:8" ht="12" customHeight="1">
      <c r="A47" s="45" t="s">
        <v>74</v>
      </c>
      <c r="B47" s="46"/>
      <c r="C47" s="77"/>
      <c r="D47" s="77">
        <v>12.77</v>
      </c>
      <c r="E47" s="77">
        <f>E43-E48</f>
        <v>3.8499999999999996</v>
      </c>
      <c r="F47" s="77">
        <v>3.85</v>
      </c>
      <c r="G47" s="78">
        <v>0</v>
      </c>
      <c r="H47" s="35">
        <f>F47-E47+D47+F47</f>
        <v>16.62</v>
      </c>
    </row>
    <row r="48" spans="1:8" ht="8.25" customHeight="1">
      <c r="A48" s="135" t="s">
        <v>56</v>
      </c>
      <c r="B48" s="136"/>
      <c r="C48" s="129"/>
      <c r="D48" s="129"/>
      <c r="E48" s="129">
        <v>0.79</v>
      </c>
      <c r="F48" s="129">
        <v>0.79</v>
      </c>
      <c r="G48" s="132">
        <v>0.79</v>
      </c>
      <c r="H48" s="125">
        <v>0</v>
      </c>
    </row>
    <row r="49" spans="1:8" ht="6" customHeight="1">
      <c r="A49" s="137"/>
      <c r="B49" s="138"/>
      <c r="C49" s="131"/>
      <c r="D49" s="131"/>
      <c r="E49" s="131"/>
      <c r="F49" s="131"/>
      <c r="G49" s="134"/>
      <c r="H49" s="126"/>
    </row>
    <row r="50" spans="1:8" ht="15" customHeight="1">
      <c r="A50" s="110" t="s">
        <v>140</v>
      </c>
      <c r="B50" s="111"/>
      <c r="C50" s="7" t="s">
        <v>133</v>
      </c>
      <c r="D50" s="7">
        <v>23.09</v>
      </c>
      <c r="E50" s="7">
        <v>0</v>
      </c>
      <c r="F50" s="7">
        <v>0</v>
      </c>
      <c r="G50" s="7">
        <v>0</v>
      </c>
      <c r="H50" s="35">
        <f t="shared" si="5"/>
        <v>23.09</v>
      </c>
    </row>
    <row r="51" spans="1:8" ht="16.5" customHeight="1">
      <c r="A51" s="112" t="s">
        <v>92</v>
      </c>
      <c r="B51" s="113"/>
      <c r="C51" s="7">
        <v>25</v>
      </c>
      <c r="D51" s="7">
        <v>0</v>
      </c>
      <c r="E51" s="7"/>
      <c r="F51" s="7"/>
      <c r="G51" s="7"/>
      <c r="H51" s="35">
        <f t="shared" si="5"/>
        <v>0</v>
      </c>
    </row>
    <row r="52" spans="1:8" ht="16.5" customHeight="1">
      <c r="A52" s="121" t="s">
        <v>148</v>
      </c>
      <c r="B52" s="122"/>
      <c r="C52" s="7"/>
      <c r="D52" s="7"/>
      <c r="E52" s="35">
        <f>E41+E43+E50</f>
        <v>3895.89</v>
      </c>
      <c r="F52" s="35">
        <f t="shared" ref="F52:G52" si="6">F41+F43+F50</f>
        <v>3866.1099999999997</v>
      </c>
      <c r="G52" s="35">
        <f t="shared" si="6"/>
        <v>3880.2999999999997</v>
      </c>
      <c r="H52" s="7"/>
    </row>
    <row r="53" spans="1:8" ht="15" customHeight="1">
      <c r="A53" s="123" t="s">
        <v>134</v>
      </c>
      <c r="B53" s="124"/>
      <c r="C53" s="81"/>
      <c r="D53" s="81">
        <v>81.69</v>
      </c>
      <c r="E53" s="82"/>
      <c r="F53" s="82"/>
      <c r="G53" s="81"/>
      <c r="H53" s="81">
        <f>F52-E52+D53+F52-G52</f>
        <v>37.7199999999998</v>
      </c>
    </row>
    <row r="54" spans="1:8" ht="22.5" customHeight="1">
      <c r="A54" s="123" t="s">
        <v>147</v>
      </c>
      <c r="B54" s="123"/>
      <c r="C54" s="83"/>
      <c r="D54" s="83"/>
      <c r="E54" s="84"/>
      <c r="F54" s="85"/>
      <c r="G54" s="85"/>
      <c r="H54" s="84">
        <f>H55+H56</f>
        <v>37.719999999999743</v>
      </c>
    </row>
    <row r="55" spans="1:8" ht="22.5" customHeight="1">
      <c r="A55" s="86" t="s">
        <v>135</v>
      </c>
      <c r="B55" s="86"/>
      <c r="C55" s="83"/>
      <c r="D55" s="83"/>
      <c r="E55" s="84"/>
      <c r="F55" s="85"/>
      <c r="G55" s="85"/>
      <c r="H55" s="82">
        <f>H33+H44+H50</f>
        <v>488.02999999999992</v>
      </c>
    </row>
    <row r="56" spans="1:8" ht="23.25" customHeight="1">
      <c r="A56" s="87" t="s">
        <v>136</v>
      </c>
      <c r="B56" s="88"/>
      <c r="C56" s="83"/>
      <c r="D56" s="83"/>
      <c r="E56" s="84"/>
      <c r="F56" s="85"/>
      <c r="G56" s="85"/>
      <c r="H56" s="84">
        <f>H8+H34+H35</f>
        <v>-450.31000000000017</v>
      </c>
    </row>
    <row r="57" spans="1:8" ht="12" customHeight="1">
      <c r="A57" s="56"/>
      <c r="B57" s="56"/>
      <c r="C57" s="28"/>
      <c r="D57" s="28"/>
      <c r="E57" s="57"/>
      <c r="F57" s="57"/>
      <c r="G57" s="57"/>
      <c r="H57" s="49"/>
    </row>
    <row r="58" spans="1:8" ht="11.25" customHeight="1">
      <c r="A58" s="56"/>
      <c r="B58" s="56"/>
      <c r="C58" s="28"/>
      <c r="D58" s="28"/>
      <c r="E58" s="57"/>
      <c r="F58" s="57"/>
      <c r="G58" s="57"/>
      <c r="H58" s="49"/>
    </row>
    <row r="59" spans="1:8" ht="14.25" customHeight="1">
      <c r="A59" s="109" t="s">
        <v>127</v>
      </c>
      <c r="B59" s="108"/>
      <c r="C59" s="108"/>
      <c r="D59" s="108"/>
      <c r="E59" s="108"/>
      <c r="F59" s="108"/>
      <c r="G59" s="108"/>
      <c r="H59" s="108"/>
    </row>
    <row r="60" spans="1:8">
      <c r="A60" s="21" t="s">
        <v>155</v>
      </c>
      <c r="D60" s="23"/>
      <c r="E60" s="23"/>
      <c r="F60" s="23"/>
      <c r="G60" s="23"/>
    </row>
    <row r="61" spans="1:8">
      <c r="A61" s="117" t="s">
        <v>59</v>
      </c>
      <c r="B61" s="118"/>
      <c r="C61" s="118"/>
      <c r="D61" s="119"/>
      <c r="E61" s="37" t="s">
        <v>60</v>
      </c>
      <c r="F61" s="37" t="s">
        <v>61</v>
      </c>
      <c r="G61" s="37" t="s">
        <v>130</v>
      </c>
      <c r="H61" s="6" t="s">
        <v>131</v>
      </c>
    </row>
    <row r="62" spans="1:8">
      <c r="A62" s="114" t="s">
        <v>157</v>
      </c>
      <c r="B62" s="115"/>
      <c r="C62" s="115"/>
      <c r="D62" s="116"/>
      <c r="E62" s="38">
        <v>42795</v>
      </c>
      <c r="F62" s="37" t="s">
        <v>158</v>
      </c>
      <c r="G62" s="39">
        <v>840.23</v>
      </c>
      <c r="H62" s="6" t="s">
        <v>141</v>
      </c>
    </row>
    <row r="63" spans="1:8">
      <c r="A63" s="114" t="s">
        <v>109</v>
      </c>
      <c r="B63" s="115"/>
      <c r="C63" s="115"/>
      <c r="D63" s="116"/>
      <c r="E63" s="38">
        <v>42826</v>
      </c>
      <c r="F63" s="37">
        <v>5</v>
      </c>
      <c r="G63" s="39">
        <v>4.5</v>
      </c>
      <c r="H63" s="6" t="s">
        <v>132</v>
      </c>
    </row>
    <row r="64" spans="1:8">
      <c r="A64" s="114" t="s">
        <v>159</v>
      </c>
      <c r="B64" s="115"/>
      <c r="C64" s="115"/>
      <c r="D64" s="116"/>
      <c r="E64" s="38">
        <v>43040</v>
      </c>
      <c r="F64" s="37" t="s">
        <v>160</v>
      </c>
      <c r="G64" s="39">
        <v>22.3</v>
      </c>
      <c r="H64" s="6" t="s">
        <v>161</v>
      </c>
    </row>
    <row r="65" spans="1:10">
      <c r="A65" s="114" t="s">
        <v>8</v>
      </c>
      <c r="B65" s="115"/>
      <c r="C65" s="115"/>
      <c r="D65" s="116"/>
      <c r="E65" s="38"/>
      <c r="F65" s="37"/>
      <c r="G65" s="39">
        <f>SUM(G62:G64)</f>
        <v>867.03</v>
      </c>
      <c r="H65" s="6"/>
    </row>
    <row r="66" spans="1:10">
      <c r="A66" s="21" t="s">
        <v>50</v>
      </c>
      <c r="D66" s="23"/>
      <c r="E66" s="23"/>
      <c r="F66" s="23"/>
      <c r="G66" s="23"/>
    </row>
    <row r="67" spans="1:10">
      <c r="A67" s="21" t="s">
        <v>51</v>
      </c>
      <c r="D67" s="23"/>
      <c r="E67" s="23"/>
      <c r="F67" s="23"/>
      <c r="G67" s="23"/>
    </row>
    <row r="68" spans="1:10" ht="23.25" customHeight="1">
      <c r="A68" s="117" t="s">
        <v>63</v>
      </c>
      <c r="B68" s="118"/>
      <c r="C68" s="118"/>
      <c r="D68" s="118"/>
      <c r="E68" s="119"/>
      <c r="F68" s="41" t="s">
        <v>61</v>
      </c>
      <c r="G68" s="40" t="s">
        <v>62</v>
      </c>
    </row>
    <row r="69" spans="1:10">
      <c r="A69" s="114" t="s">
        <v>64</v>
      </c>
      <c r="B69" s="115"/>
      <c r="C69" s="115"/>
      <c r="D69" s="115"/>
      <c r="E69" s="116"/>
      <c r="F69" s="37">
        <v>4</v>
      </c>
      <c r="G69" s="37">
        <v>778.44</v>
      </c>
    </row>
    <row r="70" spans="1:10">
      <c r="A70" s="48"/>
      <c r="B70" s="49"/>
      <c r="C70" s="49"/>
      <c r="D70" s="49"/>
      <c r="E70" s="49"/>
      <c r="F70" s="50"/>
      <c r="G70" s="50"/>
    </row>
    <row r="71" spans="1:10">
      <c r="A71" s="52" t="s">
        <v>75</v>
      </c>
      <c r="B71" s="53"/>
      <c r="C71" s="53"/>
      <c r="D71" s="53"/>
      <c r="E71" s="53"/>
      <c r="F71" s="37"/>
      <c r="G71" s="37"/>
    </row>
    <row r="72" spans="1:10">
      <c r="A72" s="117" t="s">
        <v>76</v>
      </c>
      <c r="B72" s="120"/>
      <c r="C72" s="90" t="s">
        <v>77</v>
      </c>
      <c r="D72" s="120"/>
      <c r="E72" s="37" t="s">
        <v>78</v>
      </c>
      <c r="F72" s="37" t="s">
        <v>79</v>
      </c>
      <c r="G72" s="37" t="s">
        <v>80</v>
      </c>
    </row>
    <row r="73" spans="1:10">
      <c r="A73" s="117" t="s">
        <v>122</v>
      </c>
      <c r="B73" s="120"/>
      <c r="C73" s="90" t="s">
        <v>58</v>
      </c>
      <c r="D73" s="119"/>
      <c r="E73" s="37">
        <v>1</v>
      </c>
      <c r="F73" s="37" t="s">
        <v>58</v>
      </c>
      <c r="G73" s="37" t="s">
        <v>58</v>
      </c>
      <c r="J73" s="74"/>
    </row>
    <row r="74" spans="1:10">
      <c r="A74" s="50"/>
      <c r="B74" s="79"/>
      <c r="C74" s="28"/>
      <c r="D74" s="51"/>
      <c r="E74" s="50"/>
      <c r="F74" s="50"/>
      <c r="G74" s="50"/>
      <c r="J74" s="80"/>
    </row>
    <row r="75" spans="1:10">
      <c r="A75" s="21" t="s">
        <v>110</v>
      </c>
      <c r="D75" s="23"/>
      <c r="E75" s="23"/>
      <c r="F75" s="23"/>
      <c r="G75" s="23"/>
    </row>
    <row r="76" spans="1:10">
      <c r="A76" s="107" t="s">
        <v>162</v>
      </c>
      <c r="B76" s="108"/>
      <c r="C76" s="108"/>
      <c r="D76" s="108"/>
      <c r="E76" s="108"/>
      <c r="F76" s="108"/>
      <c r="G76" s="108"/>
    </row>
    <row r="77" spans="1:10" ht="9.75" customHeight="1">
      <c r="A77" s="104" t="s">
        <v>163</v>
      </c>
      <c r="B77" s="105"/>
      <c r="C77" s="105"/>
      <c r="D77" s="105"/>
      <c r="E77" s="105"/>
      <c r="F77" s="105"/>
      <c r="G77" s="105"/>
    </row>
    <row r="78" spans="1:10" ht="15" hidden="1" customHeight="1">
      <c r="A78" s="105"/>
      <c r="B78" s="105"/>
      <c r="C78" s="105"/>
      <c r="D78" s="105"/>
      <c r="E78" s="105"/>
      <c r="F78" s="105"/>
      <c r="G78" s="105"/>
    </row>
    <row r="79" spans="1:10" hidden="1">
      <c r="A79" s="105"/>
      <c r="B79" s="105"/>
      <c r="C79" s="105"/>
      <c r="D79" s="105"/>
      <c r="E79" s="105"/>
      <c r="F79" s="105"/>
      <c r="G79" s="105"/>
    </row>
    <row r="80" spans="1:10">
      <c r="A80" s="105"/>
      <c r="B80" s="105"/>
      <c r="C80" s="105"/>
      <c r="D80" s="105"/>
      <c r="E80" s="105"/>
      <c r="F80" s="105"/>
      <c r="G80" s="105"/>
    </row>
    <row r="81" spans="1:7" ht="3.75" customHeight="1">
      <c r="A81" s="106"/>
      <c r="B81" s="106"/>
      <c r="C81" s="106"/>
      <c r="D81" s="106"/>
      <c r="E81" s="106"/>
      <c r="F81" s="106"/>
      <c r="G81" s="106"/>
    </row>
    <row r="82" spans="1:7">
      <c r="A82" s="73"/>
      <c r="B82" s="73"/>
      <c r="C82" s="73"/>
      <c r="D82" s="73"/>
      <c r="E82" s="73"/>
      <c r="F82" s="73"/>
      <c r="G82" s="73"/>
    </row>
    <row r="83" spans="1:7">
      <c r="A83" s="72"/>
      <c r="B83" s="72"/>
      <c r="C83" s="72"/>
      <c r="D83" s="72"/>
      <c r="E83" s="72"/>
      <c r="F83" s="72"/>
      <c r="G83" s="72"/>
    </row>
    <row r="84" spans="1:7">
      <c r="A84" s="23" t="s">
        <v>81</v>
      </c>
      <c r="B84" s="54"/>
    </row>
    <row r="85" spans="1:7">
      <c r="A85" s="23" t="s">
        <v>82</v>
      </c>
      <c r="B85" s="54"/>
      <c r="E85" s="23" t="s">
        <v>83</v>
      </c>
    </row>
    <row r="86" spans="1:7">
      <c r="A86" s="23" t="s">
        <v>124</v>
      </c>
      <c r="B86" s="54"/>
    </row>
    <row r="87" spans="1:7">
      <c r="A87" s="23"/>
      <c r="B87" s="54"/>
    </row>
    <row r="88" spans="1:7">
      <c r="A88" s="19" t="s">
        <v>84</v>
      </c>
    </row>
    <row r="89" spans="1:7">
      <c r="A89" s="19" t="s">
        <v>85</v>
      </c>
    </row>
    <row r="90" spans="1:7">
      <c r="A90" s="19" t="s">
        <v>86</v>
      </c>
    </row>
    <row r="91" spans="1:7">
      <c r="A91" s="19" t="s">
        <v>87</v>
      </c>
    </row>
    <row r="92" spans="1:7">
      <c r="A92" s="19"/>
    </row>
  </sheetData>
  <mergeCells count="64">
    <mergeCell ref="A64:D64"/>
    <mergeCell ref="A14:B14"/>
    <mergeCell ref="A15:B15"/>
    <mergeCell ref="A17:B17"/>
    <mergeCell ref="A23:B23"/>
    <mergeCell ref="A34:B34"/>
    <mergeCell ref="A43:B46"/>
    <mergeCell ref="A42:B42"/>
    <mergeCell ref="A30:B30"/>
    <mergeCell ref="A32:B32"/>
    <mergeCell ref="A35:B35"/>
    <mergeCell ref="A37:B37"/>
    <mergeCell ref="A38:B38"/>
    <mergeCell ref="A39:B39"/>
    <mergeCell ref="A40:B40"/>
    <mergeCell ref="G27:G28"/>
    <mergeCell ref="A18:B18"/>
    <mergeCell ref="A20:B20"/>
    <mergeCell ref="A21:B21"/>
    <mergeCell ref="A26:B26"/>
    <mergeCell ref="A27:B28"/>
    <mergeCell ref="C27:C28"/>
    <mergeCell ref="D27:D28"/>
    <mergeCell ref="E27:E28"/>
    <mergeCell ref="F27:F28"/>
    <mergeCell ref="A3:B3"/>
    <mergeCell ref="A8:B8"/>
    <mergeCell ref="A10:B10"/>
    <mergeCell ref="A11:H11"/>
    <mergeCell ref="A12:B12"/>
    <mergeCell ref="A4:B4"/>
    <mergeCell ref="A7:H7"/>
    <mergeCell ref="A69:E69"/>
    <mergeCell ref="H48:H49"/>
    <mergeCell ref="A41:B41"/>
    <mergeCell ref="E43:E46"/>
    <mergeCell ref="F43:F46"/>
    <mergeCell ref="G43:G46"/>
    <mergeCell ref="A48:B49"/>
    <mergeCell ref="C48:C49"/>
    <mergeCell ref="D48:D49"/>
    <mergeCell ref="E48:E49"/>
    <mergeCell ref="F48:F49"/>
    <mergeCell ref="C43:C46"/>
    <mergeCell ref="G48:G49"/>
    <mergeCell ref="D43:D46"/>
    <mergeCell ref="H44:H46"/>
    <mergeCell ref="A65:D65"/>
    <mergeCell ref="A77:G81"/>
    <mergeCell ref="A76:G76"/>
    <mergeCell ref="A59:H59"/>
    <mergeCell ref="A50:B50"/>
    <mergeCell ref="A51:B51"/>
    <mergeCell ref="A62:D62"/>
    <mergeCell ref="A61:D61"/>
    <mergeCell ref="A72:B72"/>
    <mergeCell ref="A63:D63"/>
    <mergeCell ref="A52:B52"/>
    <mergeCell ref="A53:B53"/>
    <mergeCell ref="A54:B54"/>
    <mergeCell ref="A73:B73"/>
    <mergeCell ref="C72:D72"/>
    <mergeCell ref="C73:D73"/>
    <mergeCell ref="A68:E6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2018-01-31T01:53:35Z</cp:lastPrinted>
  <dcterms:created xsi:type="dcterms:W3CDTF">2013-02-18T04:38:06Z</dcterms:created>
  <dcterms:modified xsi:type="dcterms:W3CDTF">2018-02-21T06:31:53Z</dcterms:modified>
</cp:coreProperties>
</file>