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H41" i="8"/>
  <c r="H40"/>
  <c r="H39"/>
  <c r="H38"/>
  <c r="H36"/>
  <c r="F36"/>
  <c r="E36"/>
  <c r="G29"/>
  <c r="G25"/>
  <c r="G22"/>
  <c r="G19"/>
  <c r="G16"/>
  <c r="G13"/>
  <c r="E42"/>
  <c r="G8"/>
  <c r="G9" s="1"/>
  <c r="F25"/>
  <c r="H25" s="1"/>
  <c r="H44"/>
  <c r="H34"/>
  <c r="G32"/>
  <c r="H32" s="1"/>
  <c r="H51" s="1"/>
  <c r="G59"/>
  <c r="H30"/>
  <c r="H28"/>
  <c r="H27"/>
  <c r="H26"/>
  <c r="H24"/>
  <c r="H23"/>
  <c r="H21"/>
  <c r="H20"/>
  <c r="H18"/>
  <c r="H17"/>
  <c r="H15"/>
  <c r="H14"/>
  <c r="H12"/>
  <c r="H10"/>
  <c r="F29"/>
  <c r="E29"/>
  <c r="E25"/>
  <c r="F22"/>
  <c r="E22"/>
  <c r="F19"/>
  <c r="E19"/>
  <c r="F16"/>
  <c r="E16"/>
  <c r="F13"/>
  <c r="E13"/>
  <c r="F8"/>
  <c r="F42" s="1"/>
  <c r="E33"/>
  <c r="E8"/>
  <c r="E47" l="1"/>
  <c r="G42"/>
  <c r="G47" s="1"/>
  <c r="F47"/>
  <c r="F9"/>
  <c r="H16"/>
  <c r="H22"/>
  <c r="H13"/>
  <c r="H19"/>
  <c r="H29"/>
  <c r="H8"/>
  <c r="H49" s="1"/>
  <c r="F33"/>
  <c r="H33" s="1"/>
  <c r="E9"/>
  <c r="H48" l="1"/>
  <c r="H9"/>
</calcChain>
</file>

<file path=xl/sharedStrings.xml><?xml version="1.0" encoding="utf-8"?>
<sst xmlns="http://schemas.openxmlformats.org/spreadsheetml/2006/main" count="183" uniqueCount="159">
  <si>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</si>
  <si>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</si>
  <si>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</si>
  <si>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</si>
  <si>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</si>
  <si>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</si>
  <si>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</si>
  <si>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</si>
  <si>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</si>
  <si>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</si>
  <si>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</si>
  <si>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</si>
  <si>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</si>
  <si>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</si>
  <si>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</si>
  <si>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</si>
  <si>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</si>
  <si>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</si>
  <si>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</si>
  <si>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</si>
  <si>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</si>
  <si>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</si>
  <si>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</si>
  <si>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</si>
  <si>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</si>
  <si>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</si>
  <si>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</si>
  <si>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</si>
  <si>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</si>
  <si>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</si>
  <si>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</si>
  <si>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</si>
  <si>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</si>
  <si>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</si>
  <si>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</si>
  <si>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</si>
  <si>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</si>
  <si>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</si>
  <si>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</si>
  <si>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</si>
  <si>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</si>
  <si>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</si>
  <si>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</si>
  <si>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</si>
  <si>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</si>
  <si>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</si>
  <si>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</si>
  <si>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</si>
  <si>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</si>
  <si>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</si>
  <si>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</si>
  <si>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</si>
  <si>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</si>
  <si>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</si>
  <si>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</si>
  <si>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</si>
  <si>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</si>
  <si>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</si>
  <si>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</si>
  <si>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</si>
  <si>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</si>
  <si>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</si>
  <si>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</si>
  <si>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</si>
  <si>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</si>
  <si>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</si>
  <si>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</si>
  <si>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</si>
  <si>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</si>
  <si>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</si>
  <si>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</si>
  <si>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</si>
  <si>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</si>
  <si>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</si>
  <si>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</si>
  <si>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</si>
  <si>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</si>
  <si>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</si>
  <si>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</si>
  <si>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</si>
  <si>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</si>
  <si>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</si>
  <si>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</si>
  <si>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</si>
  <si>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</si>
  <si>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</si>
  <si>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</si>
  <si>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</si>
  <si>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</si>
  <si>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</si>
  <si>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</si>
  <si>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</si>
  <si>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</si>
  <si>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</si>
  <si>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</si>
  <si>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</si>
  <si>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1 подъезд</t>
  </si>
  <si>
    <t>1 м/ провод</t>
  </si>
  <si>
    <t>техническое обслуживание лифтов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</si>
  <si>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</si>
  <si>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</si>
  <si>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</si>
  <si>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</si>
  <si>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</si>
  <si>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</si>
  <si>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</si>
  <si>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</si>
  <si>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</si>
  <si>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</si>
  <si>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</si>
  <si>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</si>
  <si>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</si>
  <si>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</si>
  <si>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</si>
  <si>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</si>
  <si>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№ 29 по ул. Тобольской</t>
  </si>
  <si>
    <t>ООО " Викс - ДВ"</t>
  </si>
  <si>
    <t>Красного знамени, 131</t>
  </si>
  <si>
    <t>294- 18-89</t>
  </si>
  <si>
    <t>12 этажей</t>
  </si>
  <si>
    <t>2 лифта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</si>
  <si>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 декабря 2007 г.</t>
    </r>
  </si>
  <si>
    <t>3. Реклама в лифтах</t>
  </si>
  <si>
    <t>обязательное страхование лифтов</t>
  </si>
  <si>
    <t>Тобольская, 29</t>
  </si>
  <si>
    <t>ул. Тунгусская,8</t>
  </si>
  <si>
    <t>В отчете отражен тариф, по которому производятся начисления с мая 2014 года.</t>
  </si>
  <si>
    <t>количество проживающих</t>
  </si>
  <si>
    <t>160 чел</t>
  </si>
  <si>
    <t>итого по дому:</t>
  </si>
  <si>
    <t>Прочие работы и услуги</t>
  </si>
  <si>
    <t>сумма, т.р.</t>
  </si>
  <si>
    <t>исполнитель</t>
  </si>
  <si>
    <t>Ресо-Гарантия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</si>
  <si>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</si>
  <si>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</si>
  <si>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</si>
  <si>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</si>
  <si>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Всего: 995,8 кв.м</t>
  </si>
  <si>
    <t>3470,5 кв.м</t>
  </si>
  <si>
    <t>План по статье "Текущий ремонт" на 2017 год.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</si>
  <si>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</si>
  <si>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</si>
  <si>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</si>
  <si>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</si>
  <si>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</si>
  <si>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остатки все перенесла</t>
  </si>
  <si>
    <t>3.Коммунальные платежи,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</si>
  <si>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</si>
  <si>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</si>
  <si>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</si>
  <si>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</si>
  <si>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</si>
  <si>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</si>
  <si>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авар. Ремонт швов, козырьков балконов кв.56</t>
  </si>
  <si>
    <t>1 компл</t>
  </si>
  <si>
    <t>Вертикаль</t>
  </si>
  <si>
    <t>Предложение управляющей компании: ремонт общедомовой системы электроснабжения. Выполнение работ возможно либо по мере накопления средств на счету дома, либо за счет дополнительного сбора средств.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</si>
  <si>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316/02 от 15.02.2018 г.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</si>
</sst>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9" fillId="0" borderId="2" xfId="0" applyFont="1" applyBorder="1" applyAlignment="1"/>
    <xf numFmtId="0" fontId="9" fillId="0" borderId="2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1" xfId="0" applyBorder="1"/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2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12" xfId="0" applyBorder="1" applyAlignment="1"/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141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4" t="s">
        <v>115</v>
      </c>
    </row>
    <row r="4" spans="1:4" ht="14.25" customHeight="1">
      <c r="A4" s="22" t="s">
        <v>158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54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51</v>
      </c>
      <c r="D8" s="14"/>
    </row>
    <row r="9" spans="1:4" s="3" customFormat="1" ht="12" customHeight="1">
      <c r="A9" s="12" t="s">
        <v>1</v>
      </c>
      <c r="B9" s="13" t="s">
        <v>11</v>
      </c>
      <c r="C9" s="98" t="s">
        <v>12</v>
      </c>
      <c r="D9" s="99"/>
    </row>
    <row r="10" spans="1:4" s="3" customFormat="1" ht="24" customHeight="1">
      <c r="A10" s="12" t="s">
        <v>2</v>
      </c>
      <c r="B10" s="15" t="s">
        <v>13</v>
      </c>
      <c r="C10" s="93" t="s">
        <v>93</v>
      </c>
      <c r="D10" s="94"/>
    </row>
    <row r="11" spans="1:4" s="3" customFormat="1" ht="15" customHeight="1">
      <c r="A11" s="12" t="s">
        <v>3</v>
      </c>
      <c r="B11" s="13" t="s">
        <v>14</v>
      </c>
      <c r="C11" s="98" t="s">
        <v>15</v>
      </c>
      <c r="D11" s="99"/>
    </row>
    <row r="12" spans="1:4" s="3" customFormat="1" ht="15" customHeight="1">
      <c r="A12" s="89">
        <v>5</v>
      </c>
      <c r="B12" s="89" t="s">
        <v>99</v>
      </c>
      <c r="C12" s="62" t="s">
        <v>100</v>
      </c>
      <c r="D12" s="63" t="s">
        <v>101</v>
      </c>
    </row>
    <row r="13" spans="1:4" s="3" customFormat="1" ht="15" customHeight="1">
      <c r="A13" s="89"/>
      <c r="B13" s="89"/>
      <c r="C13" s="62" t="s">
        <v>102</v>
      </c>
      <c r="D13" s="63" t="s">
        <v>103</v>
      </c>
    </row>
    <row r="14" spans="1:4" s="3" customFormat="1" ht="15" customHeight="1">
      <c r="A14" s="89"/>
      <c r="B14" s="89"/>
      <c r="C14" s="62" t="s">
        <v>104</v>
      </c>
      <c r="D14" s="63" t="s">
        <v>105</v>
      </c>
    </row>
    <row r="15" spans="1:4" s="3" customFormat="1" ht="15" customHeight="1">
      <c r="A15" s="89"/>
      <c r="B15" s="89"/>
      <c r="C15" s="62" t="s">
        <v>106</v>
      </c>
      <c r="D15" s="63" t="s">
        <v>107</v>
      </c>
    </row>
    <row r="16" spans="1:4" s="3" customFormat="1" ht="15" customHeight="1">
      <c r="A16" s="89"/>
      <c r="B16" s="89"/>
      <c r="C16" s="62" t="s">
        <v>108</v>
      </c>
      <c r="D16" s="63" t="s">
        <v>109</v>
      </c>
    </row>
    <row r="17" spans="1:5" s="3" customFormat="1" ht="15" customHeight="1">
      <c r="A17" s="89"/>
      <c r="B17" s="89"/>
      <c r="C17" s="62" t="s">
        <v>110</v>
      </c>
      <c r="D17" s="63" t="s">
        <v>111</v>
      </c>
    </row>
    <row r="18" spans="1:5" s="3" customFormat="1" ht="15" customHeight="1">
      <c r="A18" s="89"/>
      <c r="B18" s="89"/>
      <c r="C18" s="64" t="s">
        <v>112</v>
      </c>
      <c r="D18" s="63" t="s">
        <v>113</v>
      </c>
    </row>
    <row r="19" spans="1:5" s="3" customFormat="1" ht="14.25" customHeight="1">
      <c r="A19" s="12" t="s">
        <v>4</v>
      </c>
      <c r="B19" s="13" t="s">
        <v>16</v>
      </c>
      <c r="C19" s="100" t="s">
        <v>114</v>
      </c>
      <c r="D19" s="101"/>
    </row>
    <row r="20" spans="1:5" s="3" customFormat="1">
      <c r="A20" s="12" t="s">
        <v>5</v>
      </c>
      <c r="B20" s="13" t="s">
        <v>17</v>
      </c>
      <c r="C20" s="102" t="s">
        <v>58</v>
      </c>
      <c r="D20" s="103"/>
    </row>
    <row r="21" spans="1:5" s="3" customFormat="1" ht="16.5" customHeight="1">
      <c r="A21" s="12" t="s">
        <v>6</v>
      </c>
      <c r="B21" s="13" t="s">
        <v>18</v>
      </c>
      <c r="C21" s="93" t="s">
        <v>19</v>
      </c>
      <c r="D21" s="94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20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>
      <c r="A26" s="95" t="s">
        <v>26</v>
      </c>
      <c r="B26" s="96"/>
      <c r="C26" s="96"/>
      <c r="D26" s="97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95</v>
      </c>
      <c r="C28" s="6" t="s">
        <v>24</v>
      </c>
      <c r="D28" s="6" t="s">
        <v>25</v>
      </c>
    </row>
    <row r="29" spans="1:5">
      <c r="A29" s="20" t="s">
        <v>27</v>
      </c>
      <c r="B29" s="19"/>
      <c r="C29" s="19"/>
      <c r="D29" s="19"/>
    </row>
    <row r="30" spans="1:5" ht="12.75" customHeight="1">
      <c r="A30" s="7">
        <v>1</v>
      </c>
      <c r="B30" s="6" t="s">
        <v>116</v>
      </c>
      <c r="C30" s="6" t="s">
        <v>117</v>
      </c>
      <c r="D30" s="10" t="s">
        <v>118</v>
      </c>
      <c r="E30" t="s">
        <v>92</v>
      </c>
    </row>
    <row r="31" spans="1:5">
      <c r="A31" s="20" t="s">
        <v>43</v>
      </c>
      <c r="B31" s="19"/>
      <c r="C31" s="19"/>
      <c r="D31" s="19"/>
    </row>
    <row r="32" spans="1:5" ht="13.5" customHeight="1">
      <c r="A32" s="20" t="s">
        <v>44</v>
      </c>
      <c r="B32" s="19"/>
      <c r="C32" s="19"/>
      <c r="D32" s="19"/>
    </row>
    <row r="33" spans="1:4" ht="12" customHeight="1">
      <c r="A33" s="7">
        <v>1</v>
      </c>
      <c r="B33" s="6" t="s">
        <v>28</v>
      </c>
      <c r="C33" s="6" t="s">
        <v>125</v>
      </c>
      <c r="D33" s="10" t="s">
        <v>29</v>
      </c>
    </row>
    <row r="34" spans="1:4">
      <c r="A34" s="20" t="s">
        <v>30</v>
      </c>
      <c r="B34" s="19"/>
      <c r="C34" s="19"/>
      <c r="D34" s="19"/>
    </row>
    <row r="35" spans="1:4" ht="14.25" customHeight="1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>
      <c r="A36" s="20" t="s">
        <v>33</v>
      </c>
      <c r="B36" s="19"/>
      <c r="C36" s="19"/>
      <c r="D36" s="19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>
      <c r="A38" s="28"/>
      <c r="B38" s="11"/>
      <c r="C38" s="11"/>
      <c r="D38" s="11"/>
    </row>
    <row r="39" spans="1:4">
      <c r="A39" s="4" t="s">
        <v>52</v>
      </c>
      <c r="B39" s="19"/>
      <c r="C39" s="19"/>
      <c r="D39" s="19"/>
    </row>
    <row r="40" spans="1:4">
      <c r="A40" s="7">
        <v>1</v>
      </c>
      <c r="B40" s="6" t="s">
        <v>35</v>
      </c>
      <c r="C40" s="90">
        <v>1980</v>
      </c>
      <c r="D40" s="91"/>
    </row>
    <row r="41" spans="1:4">
      <c r="A41" s="7">
        <v>2</v>
      </c>
      <c r="B41" s="6" t="s">
        <v>37</v>
      </c>
      <c r="C41" s="90" t="s">
        <v>119</v>
      </c>
      <c r="D41" s="91"/>
    </row>
    <row r="42" spans="1:4" ht="15" customHeight="1">
      <c r="A42" s="7">
        <v>3</v>
      </c>
      <c r="B42" s="6" t="s">
        <v>38</v>
      </c>
      <c r="C42" s="90" t="s">
        <v>96</v>
      </c>
      <c r="D42" s="92"/>
    </row>
    <row r="43" spans="1:4">
      <c r="A43" s="7">
        <v>4</v>
      </c>
      <c r="B43" s="6" t="s">
        <v>36</v>
      </c>
      <c r="C43" s="90" t="s">
        <v>120</v>
      </c>
      <c r="D43" s="92"/>
    </row>
    <row r="44" spans="1:4">
      <c r="A44" s="7">
        <v>5</v>
      </c>
      <c r="B44" s="6" t="s">
        <v>39</v>
      </c>
      <c r="C44" s="90" t="s">
        <v>97</v>
      </c>
      <c r="D44" s="92"/>
    </row>
    <row r="45" spans="1:4">
      <c r="A45" s="7">
        <v>6</v>
      </c>
      <c r="B45" s="6" t="s">
        <v>40</v>
      </c>
      <c r="C45" s="90" t="s">
        <v>139</v>
      </c>
      <c r="D45" s="91"/>
    </row>
    <row r="46" spans="1:4" ht="15" customHeight="1">
      <c r="A46" s="7">
        <v>7</v>
      </c>
      <c r="B46" s="6" t="s">
        <v>41</v>
      </c>
      <c r="C46" s="90" t="s">
        <v>59</v>
      </c>
      <c r="D46" s="91"/>
    </row>
    <row r="47" spans="1:4">
      <c r="A47" s="7">
        <v>8</v>
      </c>
      <c r="B47" s="6" t="s">
        <v>42</v>
      </c>
      <c r="C47" s="90" t="s">
        <v>138</v>
      </c>
      <c r="D47" s="91"/>
    </row>
    <row r="48" spans="1:4">
      <c r="A48" s="7">
        <v>9</v>
      </c>
      <c r="B48" s="6" t="s">
        <v>127</v>
      </c>
      <c r="C48" s="90" t="s">
        <v>128</v>
      </c>
      <c r="D48" s="91"/>
    </row>
    <row r="49" spans="1:4">
      <c r="A49" s="71"/>
      <c r="B49" s="6" t="s">
        <v>94</v>
      </c>
      <c r="C49" s="71" t="s">
        <v>121</v>
      </c>
      <c r="D49" s="71"/>
    </row>
    <row r="50" spans="1:4" ht="15" customHeight="1">
      <c r="A50" s="4"/>
    </row>
    <row r="51" spans="1:4">
      <c r="A51" s="4"/>
    </row>
    <row r="53" spans="1:4" ht="15" customHeight="1"/>
  </sheetData>
  <mergeCells count="18">
    <mergeCell ref="C48:D48"/>
    <mergeCell ref="C9:D9"/>
    <mergeCell ref="C10:D10"/>
    <mergeCell ref="C11:D11"/>
    <mergeCell ref="C19:D19"/>
    <mergeCell ref="C20:D20"/>
    <mergeCell ref="A12:A18"/>
    <mergeCell ref="B12:B18"/>
    <mergeCell ref="C45:D45"/>
    <mergeCell ref="C46:D46"/>
    <mergeCell ref="C47:D47"/>
    <mergeCell ref="C44:D44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3"/>
  <sheetViews>
    <sheetView topLeftCell="A44" workbookViewId="0">
      <selection activeCell="I65" sqref="I65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.42578125" customWidth="1"/>
    <col min="8" max="8" width="11.7109375" customWidth="1"/>
  </cols>
  <sheetData>
    <row r="1" spans="1:9">
      <c r="A1" s="4" t="s">
        <v>137</v>
      </c>
      <c r="B1"/>
      <c r="C1" s="43"/>
      <c r="D1" s="43"/>
    </row>
    <row r="2" spans="1:9" ht="13.5" customHeight="1">
      <c r="A2" s="4" t="s">
        <v>142</v>
      </c>
      <c r="B2"/>
      <c r="C2" s="43"/>
      <c r="D2" s="43"/>
    </row>
    <row r="3" spans="1:9" ht="56.25" customHeight="1">
      <c r="A3" s="130" t="s">
        <v>65</v>
      </c>
      <c r="B3" s="131"/>
      <c r="C3" s="44" t="s">
        <v>66</v>
      </c>
      <c r="D3" s="32" t="s">
        <v>67</v>
      </c>
      <c r="E3" s="32" t="s">
        <v>68</v>
      </c>
      <c r="F3" s="32" t="s">
        <v>69</v>
      </c>
      <c r="G3" s="45" t="s">
        <v>70</v>
      </c>
      <c r="H3" s="32" t="s">
        <v>71</v>
      </c>
    </row>
    <row r="4" spans="1:9" ht="28.5" customHeight="1">
      <c r="A4" s="123" t="s">
        <v>143</v>
      </c>
      <c r="B4" s="124"/>
      <c r="C4" s="44"/>
      <c r="D4" s="32">
        <v>-815.65</v>
      </c>
      <c r="E4" s="32"/>
      <c r="F4" s="32"/>
      <c r="G4" s="45"/>
      <c r="H4" s="32"/>
      <c r="I4" t="s">
        <v>146</v>
      </c>
    </row>
    <row r="5" spans="1:9" ht="21" customHeight="1">
      <c r="A5" s="74" t="s">
        <v>135</v>
      </c>
      <c r="B5" s="75"/>
      <c r="C5" s="44"/>
      <c r="D5" s="32">
        <v>6.72</v>
      </c>
      <c r="E5" s="32"/>
      <c r="F5" s="32"/>
      <c r="G5" s="45"/>
      <c r="H5" s="32"/>
    </row>
    <row r="6" spans="1:9" ht="20.25" customHeight="1">
      <c r="A6" s="74" t="s">
        <v>136</v>
      </c>
      <c r="B6" s="75"/>
      <c r="C6" s="44"/>
      <c r="D6" s="32">
        <v>-822.37</v>
      </c>
      <c r="E6" s="32"/>
      <c r="F6" s="32"/>
      <c r="G6" s="45"/>
      <c r="H6" s="32"/>
    </row>
    <row r="7" spans="1:9" ht="20.25" customHeight="1">
      <c r="A7" s="125" t="s">
        <v>144</v>
      </c>
      <c r="B7" s="120"/>
      <c r="C7" s="120"/>
      <c r="D7" s="120"/>
      <c r="E7" s="120"/>
      <c r="F7" s="120"/>
      <c r="G7" s="120"/>
      <c r="H7" s="106"/>
    </row>
    <row r="8" spans="1:9" ht="17.25" customHeight="1">
      <c r="A8" s="130" t="s">
        <v>72</v>
      </c>
      <c r="B8" s="122"/>
      <c r="C8" s="36">
        <v>20.420000000000002</v>
      </c>
      <c r="D8" s="33">
        <v>-146.57</v>
      </c>
      <c r="E8" s="33">
        <f>E12+E15+E18+E21+E24+E27</f>
        <v>829.58999999999992</v>
      </c>
      <c r="F8" s="33">
        <f>F12+F15+F18+F21+F24+F27</f>
        <v>820.96</v>
      </c>
      <c r="G8" s="33">
        <f>G12+G15+G18+G21+G24+G27</f>
        <v>820.96</v>
      </c>
      <c r="H8" s="7">
        <f>F8-E8+D8</f>
        <v>-155.19999999999987</v>
      </c>
    </row>
    <row r="9" spans="1:9">
      <c r="A9" s="46" t="s">
        <v>73</v>
      </c>
      <c r="B9" s="47"/>
      <c r="C9" s="7">
        <v>18.38</v>
      </c>
      <c r="D9" s="7">
        <v>-137.63999999999999</v>
      </c>
      <c r="E9" s="7">
        <f>E8-E10</f>
        <v>746.63999999999987</v>
      </c>
      <c r="F9" s="7">
        <f>F8-F10</f>
        <v>735.57</v>
      </c>
      <c r="G9" s="7">
        <f>G8-G10</f>
        <v>735.57</v>
      </c>
      <c r="H9" s="7">
        <f t="shared" ref="H9:H10" si="0">F9-E9+D9</f>
        <v>-148.70999999999981</v>
      </c>
    </row>
    <row r="10" spans="1:9">
      <c r="A10" s="132" t="s">
        <v>74</v>
      </c>
      <c r="B10" s="120"/>
      <c r="C10" s="7">
        <v>2.04</v>
      </c>
      <c r="D10" s="7">
        <v>-8.93</v>
      </c>
      <c r="E10" s="7">
        <v>82.95</v>
      </c>
      <c r="F10" s="7">
        <v>85.39</v>
      </c>
      <c r="G10" s="7">
        <v>85.39</v>
      </c>
      <c r="H10" s="7">
        <f t="shared" si="0"/>
        <v>-6.490000000000002</v>
      </c>
    </row>
    <row r="11" spans="1:9" ht="12.75" customHeight="1">
      <c r="A11" s="125" t="s">
        <v>75</v>
      </c>
      <c r="B11" s="121"/>
      <c r="C11" s="121"/>
      <c r="D11" s="121"/>
      <c r="E11" s="139"/>
      <c r="F11" s="121"/>
      <c r="G11" s="121"/>
      <c r="H11" s="122"/>
    </row>
    <row r="12" spans="1:9">
      <c r="A12" s="133" t="s">
        <v>55</v>
      </c>
      <c r="B12" s="134"/>
      <c r="C12" s="36">
        <v>5.65</v>
      </c>
      <c r="D12" s="33">
        <v>-43.9</v>
      </c>
      <c r="E12" s="33">
        <v>235.31</v>
      </c>
      <c r="F12" s="33">
        <v>232.41</v>
      </c>
      <c r="G12" s="33">
        <v>232.41</v>
      </c>
      <c r="H12" s="7">
        <f t="shared" ref="H12:H30" si="1">F12-E12+D12</f>
        <v>-46.800000000000004</v>
      </c>
    </row>
    <row r="13" spans="1:9">
      <c r="A13" s="46" t="s">
        <v>73</v>
      </c>
      <c r="B13" s="47"/>
      <c r="C13" s="7">
        <v>5.08</v>
      </c>
      <c r="D13" s="7">
        <v>-39.520000000000003</v>
      </c>
      <c r="E13" s="7">
        <f>E12-E14</f>
        <v>211.78</v>
      </c>
      <c r="F13" s="7">
        <f>F12-F14</f>
        <v>209.17</v>
      </c>
      <c r="G13" s="7">
        <f>G12-G14</f>
        <v>209.17</v>
      </c>
      <c r="H13" s="7">
        <f t="shared" si="1"/>
        <v>-42.130000000000017</v>
      </c>
    </row>
    <row r="14" spans="1:9">
      <c r="A14" s="132" t="s">
        <v>74</v>
      </c>
      <c r="B14" s="120"/>
      <c r="C14" s="7">
        <v>0.56999999999999995</v>
      </c>
      <c r="D14" s="7">
        <v>-4.38</v>
      </c>
      <c r="E14" s="7">
        <v>23.53</v>
      </c>
      <c r="F14" s="7">
        <v>23.24</v>
      </c>
      <c r="G14" s="7">
        <v>23.24</v>
      </c>
      <c r="H14" s="7">
        <f t="shared" si="1"/>
        <v>-4.6700000000000026</v>
      </c>
    </row>
    <row r="15" spans="1:9" ht="23.25" customHeight="1">
      <c r="A15" s="133" t="s">
        <v>45</v>
      </c>
      <c r="B15" s="134"/>
      <c r="C15" s="36">
        <v>3.45</v>
      </c>
      <c r="D15" s="33">
        <v>-26.55</v>
      </c>
      <c r="E15" s="33">
        <v>143.68</v>
      </c>
      <c r="F15" s="33">
        <v>141.91999999999999</v>
      </c>
      <c r="G15" s="33">
        <v>141.91999999999999</v>
      </c>
      <c r="H15" s="7">
        <f t="shared" si="1"/>
        <v>-28.31000000000002</v>
      </c>
    </row>
    <row r="16" spans="1:9">
      <c r="A16" s="46" t="s">
        <v>73</v>
      </c>
      <c r="B16" s="47"/>
      <c r="C16" s="7">
        <v>3.1</v>
      </c>
      <c r="D16" s="7">
        <v>-24.93</v>
      </c>
      <c r="E16" s="7">
        <f>E15-E17</f>
        <v>129.31</v>
      </c>
      <c r="F16" s="7">
        <f>F15-F17</f>
        <v>127.72999999999999</v>
      </c>
      <c r="G16" s="7">
        <f>G15-G17</f>
        <v>127.72999999999999</v>
      </c>
      <c r="H16" s="7">
        <f t="shared" si="1"/>
        <v>-26.510000000000012</v>
      </c>
    </row>
    <row r="17" spans="1:8" ht="15" customHeight="1">
      <c r="A17" s="132" t="s">
        <v>74</v>
      </c>
      <c r="B17" s="120"/>
      <c r="C17" s="7">
        <v>0.35</v>
      </c>
      <c r="D17" s="7">
        <v>-1.62</v>
      </c>
      <c r="E17" s="7">
        <v>14.37</v>
      </c>
      <c r="F17" s="7">
        <v>14.19</v>
      </c>
      <c r="G17" s="7">
        <v>14.19</v>
      </c>
      <c r="H17" s="7">
        <f t="shared" si="1"/>
        <v>-1.7999999999999998</v>
      </c>
    </row>
    <row r="18" spans="1:8" ht="12" customHeight="1">
      <c r="A18" s="133" t="s">
        <v>56</v>
      </c>
      <c r="B18" s="134"/>
      <c r="C18" s="44">
        <v>2.37</v>
      </c>
      <c r="D18" s="33">
        <v>-18.11</v>
      </c>
      <c r="E18" s="33">
        <v>98.7</v>
      </c>
      <c r="F18" s="33">
        <v>97.49</v>
      </c>
      <c r="G18" s="33">
        <v>97.49</v>
      </c>
      <c r="H18" s="7">
        <f t="shared" si="1"/>
        <v>-19.320000000000007</v>
      </c>
    </row>
    <row r="19" spans="1:8" ht="13.5" customHeight="1">
      <c r="A19" s="46" t="s">
        <v>73</v>
      </c>
      <c r="B19" s="47"/>
      <c r="C19" s="7">
        <v>2.13</v>
      </c>
      <c r="D19" s="7">
        <v>-16.59</v>
      </c>
      <c r="E19" s="7">
        <f>E18-E20</f>
        <v>88.83</v>
      </c>
      <c r="F19" s="7">
        <f>F18-F20</f>
        <v>87.74</v>
      </c>
      <c r="G19" s="7">
        <f>G18-G20</f>
        <v>87.74</v>
      </c>
      <c r="H19" s="7">
        <f t="shared" si="1"/>
        <v>-17.680000000000003</v>
      </c>
    </row>
    <row r="20" spans="1:8" ht="12.75" customHeight="1">
      <c r="A20" s="132" t="s">
        <v>74</v>
      </c>
      <c r="B20" s="120"/>
      <c r="C20" s="7">
        <v>0.24</v>
      </c>
      <c r="D20" s="7">
        <v>-1.82</v>
      </c>
      <c r="E20" s="7">
        <v>9.8699999999999992</v>
      </c>
      <c r="F20" s="7">
        <v>9.75</v>
      </c>
      <c r="G20" s="7">
        <v>9.75</v>
      </c>
      <c r="H20" s="7">
        <f t="shared" si="1"/>
        <v>-1.9399999999999993</v>
      </c>
    </row>
    <row r="21" spans="1:8">
      <c r="A21" s="133" t="s">
        <v>57</v>
      </c>
      <c r="B21" s="134"/>
      <c r="C21" s="35">
        <v>1.1100000000000001</v>
      </c>
      <c r="D21" s="7">
        <v>-8.59</v>
      </c>
      <c r="E21" s="7">
        <v>46.23</v>
      </c>
      <c r="F21" s="7">
        <v>45.66</v>
      </c>
      <c r="G21" s="7">
        <v>45.66</v>
      </c>
      <c r="H21" s="7">
        <f t="shared" si="1"/>
        <v>-9.16</v>
      </c>
    </row>
    <row r="22" spans="1:8" ht="14.25" customHeight="1">
      <c r="A22" s="46" t="s">
        <v>73</v>
      </c>
      <c r="B22" s="47"/>
      <c r="C22" s="7">
        <v>1</v>
      </c>
      <c r="D22" s="7">
        <v>-7.73</v>
      </c>
      <c r="E22" s="7">
        <f>E21-E23</f>
        <v>41.61</v>
      </c>
      <c r="F22" s="7">
        <f>F21-F23</f>
        <v>41.089999999999996</v>
      </c>
      <c r="G22" s="7">
        <f>G21-G23</f>
        <v>41.089999999999996</v>
      </c>
      <c r="H22" s="7">
        <f t="shared" si="1"/>
        <v>-8.2500000000000036</v>
      </c>
    </row>
    <row r="23" spans="1:8" ht="14.25" customHeight="1">
      <c r="A23" s="132" t="s">
        <v>74</v>
      </c>
      <c r="B23" s="120"/>
      <c r="C23" s="7">
        <v>0.11</v>
      </c>
      <c r="D23" s="7">
        <v>-0.86</v>
      </c>
      <c r="E23" s="7">
        <v>4.62</v>
      </c>
      <c r="F23" s="7">
        <v>4.57</v>
      </c>
      <c r="G23" s="7">
        <v>4.57</v>
      </c>
      <c r="H23" s="7">
        <f t="shared" si="1"/>
        <v>-0.90999999999999981</v>
      </c>
    </row>
    <row r="24" spans="1:8" ht="14.25" customHeight="1">
      <c r="A24" s="10" t="s">
        <v>46</v>
      </c>
      <c r="B24" s="48"/>
      <c r="C24" s="35">
        <v>3.65</v>
      </c>
      <c r="D24" s="7">
        <v>-26.52</v>
      </c>
      <c r="E24" s="7">
        <v>152</v>
      </c>
      <c r="F24" s="7">
        <v>150.15</v>
      </c>
      <c r="G24" s="7">
        <v>150.15</v>
      </c>
      <c r="H24" s="7">
        <f t="shared" si="1"/>
        <v>-28.369999999999994</v>
      </c>
    </row>
    <row r="25" spans="1:8" ht="14.25" customHeight="1">
      <c r="A25" s="46" t="s">
        <v>73</v>
      </c>
      <c r="B25" s="47"/>
      <c r="C25" s="7">
        <v>3.29</v>
      </c>
      <c r="D25" s="7">
        <v>-23.72</v>
      </c>
      <c r="E25" s="7">
        <f>E24-E26</f>
        <v>136.80000000000001</v>
      </c>
      <c r="F25" s="7">
        <f>F24-F26</f>
        <v>135.14000000000001</v>
      </c>
      <c r="G25" s="7">
        <f>G24-G26</f>
        <v>135.14000000000001</v>
      </c>
      <c r="H25" s="7">
        <f t="shared" si="1"/>
        <v>-25.379999999999995</v>
      </c>
    </row>
    <row r="26" spans="1:8">
      <c r="A26" s="132" t="s">
        <v>74</v>
      </c>
      <c r="B26" s="120"/>
      <c r="C26" s="7">
        <v>0.36</v>
      </c>
      <c r="D26" s="7">
        <v>-2.8</v>
      </c>
      <c r="E26" s="7">
        <v>15.2</v>
      </c>
      <c r="F26" s="7">
        <v>15.01</v>
      </c>
      <c r="G26" s="7">
        <v>15.01</v>
      </c>
      <c r="H26" s="7">
        <f t="shared" si="1"/>
        <v>-2.9899999999999993</v>
      </c>
    </row>
    <row r="27" spans="1:8" ht="14.25" customHeight="1">
      <c r="A27" s="112" t="s">
        <v>47</v>
      </c>
      <c r="B27" s="113"/>
      <c r="C27" s="142">
        <v>4.1900000000000004</v>
      </c>
      <c r="D27" s="140">
        <v>-22.9</v>
      </c>
      <c r="E27" s="140">
        <v>153.66999999999999</v>
      </c>
      <c r="F27" s="140">
        <v>153.33000000000001</v>
      </c>
      <c r="G27" s="140">
        <v>153.33000000000001</v>
      </c>
      <c r="H27" s="7">
        <f t="shared" si="1"/>
        <v>-23.239999999999974</v>
      </c>
    </row>
    <row r="28" spans="1:8" ht="0.75" hidden="1" customHeight="1">
      <c r="A28" s="114"/>
      <c r="B28" s="115"/>
      <c r="C28" s="143"/>
      <c r="D28" s="141"/>
      <c r="E28" s="141"/>
      <c r="F28" s="141"/>
      <c r="G28" s="141"/>
      <c r="H28" s="7">
        <f t="shared" si="1"/>
        <v>0</v>
      </c>
    </row>
    <row r="29" spans="1:8">
      <c r="A29" s="46" t="s">
        <v>73</v>
      </c>
      <c r="B29" s="47"/>
      <c r="C29" s="7">
        <v>3.77</v>
      </c>
      <c r="D29" s="7">
        <v>-20.62</v>
      </c>
      <c r="E29" s="7">
        <f>E27-E30</f>
        <v>138.31</v>
      </c>
      <c r="F29" s="7">
        <f>F27-F30</f>
        <v>138</v>
      </c>
      <c r="G29" s="7">
        <f>G27-G30</f>
        <v>138</v>
      </c>
      <c r="H29" s="7">
        <f t="shared" si="1"/>
        <v>-20.930000000000003</v>
      </c>
    </row>
    <row r="30" spans="1:8">
      <c r="A30" s="132" t="s">
        <v>74</v>
      </c>
      <c r="B30" s="120"/>
      <c r="C30" s="7">
        <v>0.42</v>
      </c>
      <c r="D30" s="7">
        <v>-2.2799999999999998</v>
      </c>
      <c r="E30" s="7">
        <v>15.36</v>
      </c>
      <c r="F30" s="7">
        <v>15.33</v>
      </c>
      <c r="G30" s="7">
        <v>15.33</v>
      </c>
      <c r="H30" s="7">
        <f t="shared" si="1"/>
        <v>-2.3099999999999992</v>
      </c>
    </row>
    <row r="31" spans="1:8">
      <c r="A31" s="60"/>
      <c r="B31" s="61"/>
      <c r="C31" s="7"/>
      <c r="D31" s="7"/>
      <c r="E31" s="7"/>
      <c r="F31" s="7"/>
      <c r="G31" s="58"/>
      <c r="H31" s="7"/>
    </row>
    <row r="32" spans="1:8" ht="15.75" customHeight="1">
      <c r="A32" s="130" t="s">
        <v>48</v>
      </c>
      <c r="B32" s="131"/>
      <c r="C32" s="35">
        <v>7.8</v>
      </c>
      <c r="D32" s="35">
        <v>-675.8</v>
      </c>
      <c r="E32" s="35">
        <v>315.05</v>
      </c>
      <c r="F32" s="35">
        <v>311.92</v>
      </c>
      <c r="G32" s="66">
        <f>G33+G34</f>
        <v>58.51</v>
      </c>
      <c r="H32" s="35">
        <f>F32-E32+D32+F32-G32</f>
        <v>-425.51999999999992</v>
      </c>
    </row>
    <row r="33" spans="1:8" ht="15.75" customHeight="1">
      <c r="A33" s="46" t="s">
        <v>76</v>
      </c>
      <c r="B33" s="47"/>
      <c r="C33" s="7">
        <v>7.02</v>
      </c>
      <c r="D33" s="7">
        <v>-675.1</v>
      </c>
      <c r="E33" s="7">
        <f>E32-E34</f>
        <v>283.54000000000002</v>
      </c>
      <c r="F33" s="7">
        <f>F32-F34</f>
        <v>281.63</v>
      </c>
      <c r="G33" s="59">
        <v>28.22</v>
      </c>
      <c r="H33" s="35">
        <f t="shared" ref="H33:H34" si="2">F33-E33+D33+F33-G33</f>
        <v>-423.6</v>
      </c>
    </row>
    <row r="34" spans="1:8" ht="12.75" customHeight="1">
      <c r="A34" s="132" t="s">
        <v>74</v>
      </c>
      <c r="B34" s="120"/>
      <c r="C34" s="7">
        <v>0.78</v>
      </c>
      <c r="D34" s="7">
        <v>-0.7</v>
      </c>
      <c r="E34" s="7">
        <v>31.51</v>
      </c>
      <c r="F34" s="7">
        <v>30.29</v>
      </c>
      <c r="G34" s="7">
        <v>30.29</v>
      </c>
      <c r="H34" s="35">
        <f t="shared" si="2"/>
        <v>-1.9200000000000017</v>
      </c>
    </row>
    <row r="35" spans="1:8" ht="12.75" customHeight="1">
      <c r="A35" s="87"/>
      <c r="B35" s="86"/>
      <c r="C35" s="7"/>
      <c r="D35" s="7"/>
      <c r="E35" s="7"/>
      <c r="F35" s="7"/>
      <c r="G35" s="85"/>
      <c r="H35" s="35"/>
    </row>
    <row r="36" spans="1:8" ht="13.5" customHeight="1">
      <c r="A36" s="107" t="s">
        <v>147</v>
      </c>
      <c r="B36" s="108"/>
      <c r="C36" s="7"/>
      <c r="D36" s="35">
        <v>0</v>
      </c>
      <c r="E36" s="35">
        <f>E38+E39+E40+E41</f>
        <v>160.22</v>
      </c>
      <c r="F36" s="35">
        <f>F38+F39+F40+F41</f>
        <v>146.48000000000002</v>
      </c>
      <c r="G36" s="66">
        <v>146.47999999999999</v>
      </c>
      <c r="H36" s="35">
        <f>F36-E36</f>
        <v>-13.739999999999981</v>
      </c>
    </row>
    <row r="37" spans="1:8" ht="13.5" customHeight="1">
      <c r="A37" s="46" t="s">
        <v>148</v>
      </c>
      <c r="B37" s="88"/>
      <c r="C37" s="7"/>
      <c r="D37" s="7"/>
      <c r="E37" s="7"/>
      <c r="F37" s="7"/>
      <c r="G37" s="84"/>
      <c r="H37" s="35"/>
    </row>
    <row r="38" spans="1:8" ht="13.5" customHeight="1">
      <c r="A38" s="135" t="s">
        <v>149</v>
      </c>
      <c r="B38" s="136"/>
      <c r="C38" s="7"/>
      <c r="D38" s="7">
        <v>0</v>
      </c>
      <c r="E38" s="7">
        <v>7.56</v>
      </c>
      <c r="F38" s="7">
        <v>6.89</v>
      </c>
      <c r="G38" s="7">
        <v>6.89</v>
      </c>
      <c r="H38" s="35">
        <f t="shared" ref="H38:H41" si="3">F38-E38</f>
        <v>-0.66999999999999993</v>
      </c>
    </row>
    <row r="39" spans="1:8" ht="13.5" customHeight="1">
      <c r="A39" s="135" t="s">
        <v>151</v>
      </c>
      <c r="B39" s="136"/>
      <c r="C39" s="7"/>
      <c r="D39" s="7">
        <v>0</v>
      </c>
      <c r="E39" s="7">
        <v>28</v>
      </c>
      <c r="F39" s="7">
        <v>25.18</v>
      </c>
      <c r="G39" s="7">
        <v>25.18</v>
      </c>
      <c r="H39" s="35">
        <f t="shared" si="3"/>
        <v>-2.8200000000000003</v>
      </c>
    </row>
    <row r="40" spans="1:8" ht="13.5" customHeight="1">
      <c r="A40" s="135" t="s">
        <v>152</v>
      </c>
      <c r="B40" s="136"/>
      <c r="C40" s="7"/>
      <c r="D40" s="7">
        <v>0</v>
      </c>
      <c r="E40" s="7">
        <v>120.83</v>
      </c>
      <c r="F40" s="7">
        <v>111.05</v>
      </c>
      <c r="G40" s="7">
        <v>111.05</v>
      </c>
      <c r="H40" s="35">
        <f t="shared" si="3"/>
        <v>-9.7800000000000011</v>
      </c>
    </row>
    <row r="41" spans="1:8" ht="12.75" customHeight="1">
      <c r="A41" s="135" t="s">
        <v>150</v>
      </c>
      <c r="B41" s="136"/>
      <c r="C41" s="7"/>
      <c r="D41" s="7">
        <v>0</v>
      </c>
      <c r="E41" s="7">
        <v>3.83</v>
      </c>
      <c r="F41" s="7">
        <v>3.36</v>
      </c>
      <c r="G41" s="7">
        <v>3.36</v>
      </c>
      <c r="H41" s="35">
        <f t="shared" si="3"/>
        <v>-0.4700000000000002</v>
      </c>
    </row>
    <row r="42" spans="1:8" ht="13.5" customHeight="1">
      <c r="A42" s="107" t="s">
        <v>129</v>
      </c>
      <c r="B42" s="108"/>
      <c r="C42" s="7"/>
      <c r="D42" s="7"/>
      <c r="E42" s="35">
        <f>E8+E32+E36</f>
        <v>1304.8599999999999</v>
      </c>
      <c r="F42" s="35">
        <f t="shared" ref="F42:G42" si="4">F8+F32+F36</f>
        <v>1279.3600000000001</v>
      </c>
      <c r="G42" s="35">
        <f t="shared" si="4"/>
        <v>1025.95</v>
      </c>
      <c r="H42" s="35"/>
    </row>
    <row r="43" spans="1:8" ht="13.5" customHeight="1">
      <c r="A43" s="107" t="s">
        <v>130</v>
      </c>
      <c r="B43" s="108"/>
      <c r="C43" s="7"/>
      <c r="D43" s="7"/>
      <c r="E43" s="7"/>
      <c r="F43" s="7"/>
      <c r="G43" s="70"/>
      <c r="H43" s="35"/>
    </row>
    <row r="44" spans="1:8" ht="12" customHeight="1">
      <c r="A44" s="65" t="s">
        <v>122</v>
      </c>
      <c r="B44" s="42"/>
      <c r="C44" s="7"/>
      <c r="D44" s="7">
        <v>6.72</v>
      </c>
      <c r="E44" s="7">
        <v>0</v>
      </c>
      <c r="F44" s="7">
        <v>0</v>
      </c>
      <c r="G44" s="58">
        <v>0</v>
      </c>
      <c r="H44" s="35">
        <f>F44-E44+D44+F44-G44</f>
        <v>6.72</v>
      </c>
    </row>
    <row r="45" spans="1:8" ht="12.75" customHeight="1">
      <c r="A45" s="112" t="s">
        <v>77</v>
      </c>
      <c r="B45" s="113"/>
      <c r="C45" s="116"/>
      <c r="D45" s="116">
        <v>0</v>
      </c>
      <c r="E45" s="116"/>
      <c r="F45" s="116"/>
      <c r="G45" s="126"/>
      <c r="H45" s="35">
        <v>0</v>
      </c>
    </row>
    <row r="46" spans="1:8" ht="1.5" customHeight="1">
      <c r="A46" s="114"/>
      <c r="B46" s="115"/>
      <c r="C46" s="117"/>
      <c r="D46" s="117"/>
      <c r="E46" s="117"/>
      <c r="F46" s="117"/>
      <c r="G46" s="127"/>
      <c r="H46" s="72"/>
    </row>
    <row r="47" spans="1:8" ht="18" customHeight="1">
      <c r="A47" s="107" t="s">
        <v>129</v>
      </c>
      <c r="B47" s="108"/>
      <c r="C47" s="7"/>
      <c r="D47" s="7"/>
      <c r="E47" s="35">
        <f>E42+E44</f>
        <v>1304.8599999999999</v>
      </c>
      <c r="F47" s="35">
        <f t="shared" ref="F47:G47" si="5">F42+F44</f>
        <v>1279.3600000000001</v>
      </c>
      <c r="G47" s="35">
        <f t="shared" si="5"/>
        <v>1025.95</v>
      </c>
      <c r="H47" s="7"/>
    </row>
    <row r="48" spans="1:8" ht="16.5" customHeight="1">
      <c r="A48" s="118" t="s">
        <v>134</v>
      </c>
      <c r="B48" s="119"/>
      <c r="C48" s="76"/>
      <c r="D48" s="76">
        <v>-815.65</v>
      </c>
      <c r="E48" s="77"/>
      <c r="F48" s="77"/>
      <c r="G48" s="76"/>
      <c r="H48" s="76">
        <f>F47-E47+D48+F47-G47</f>
        <v>-587.73999999999967</v>
      </c>
    </row>
    <row r="49" spans="1:8" ht="22.5" customHeight="1">
      <c r="A49" s="118" t="s">
        <v>145</v>
      </c>
      <c r="B49" s="118"/>
      <c r="C49" s="78"/>
      <c r="D49" s="78"/>
      <c r="E49" s="79"/>
      <c r="F49" s="80"/>
      <c r="G49" s="80"/>
      <c r="H49" s="79">
        <f>H50+H51</f>
        <v>-587.73999999999978</v>
      </c>
    </row>
    <row r="50" spans="1:8" ht="24.75" customHeight="1">
      <c r="A50" s="81" t="s">
        <v>135</v>
      </c>
      <c r="B50" s="81"/>
      <c r="C50" s="78"/>
      <c r="D50" s="78"/>
      <c r="E50" s="79"/>
      <c r="F50" s="80"/>
      <c r="G50" s="80"/>
      <c r="H50" s="77">
        <v>6.72</v>
      </c>
    </row>
    <row r="51" spans="1:8" ht="26.25" customHeight="1">
      <c r="A51" s="82" t="s">
        <v>136</v>
      </c>
      <c r="B51" s="83"/>
      <c r="C51" s="78"/>
      <c r="D51" s="78"/>
      <c r="E51" s="79"/>
      <c r="F51" s="80"/>
      <c r="G51" s="80"/>
      <c r="H51" s="79">
        <f>H8+H32+H36</f>
        <v>-594.45999999999981</v>
      </c>
    </row>
    <row r="52" spans="1:8" ht="14.25" customHeight="1">
      <c r="H52" s="73"/>
    </row>
    <row r="53" spans="1:8" ht="14.25" customHeight="1">
      <c r="A53" s="128" t="s">
        <v>126</v>
      </c>
      <c r="B53" s="129"/>
      <c r="C53" s="129"/>
      <c r="D53" s="129"/>
      <c r="E53" s="129"/>
      <c r="F53" s="129"/>
      <c r="G53" s="129"/>
      <c r="H53" s="129"/>
    </row>
    <row r="54" spans="1:8" ht="14.25" customHeight="1">
      <c r="A54" s="68"/>
      <c r="B54" s="69"/>
      <c r="C54" s="69"/>
      <c r="D54" s="69"/>
      <c r="E54" s="69"/>
      <c r="F54" s="69"/>
      <c r="G54" s="69"/>
      <c r="H54" s="50"/>
    </row>
    <row r="55" spans="1:8">
      <c r="A55" s="21" t="s">
        <v>153</v>
      </c>
      <c r="D55" s="23"/>
      <c r="E55" s="23"/>
      <c r="F55" s="23"/>
      <c r="G55" s="23"/>
    </row>
    <row r="56" spans="1:8">
      <c r="A56" s="104" t="s">
        <v>60</v>
      </c>
      <c r="B56" s="120"/>
      <c r="C56" s="120"/>
      <c r="D56" s="106"/>
      <c r="E56" s="37" t="s">
        <v>61</v>
      </c>
      <c r="F56" s="37" t="s">
        <v>62</v>
      </c>
      <c r="G56" s="37" t="s">
        <v>131</v>
      </c>
      <c r="H56" s="6" t="s">
        <v>132</v>
      </c>
    </row>
    <row r="57" spans="1:8">
      <c r="A57" s="109" t="s">
        <v>123</v>
      </c>
      <c r="B57" s="121"/>
      <c r="C57" s="121"/>
      <c r="D57" s="122"/>
      <c r="E57" s="38">
        <v>42826</v>
      </c>
      <c r="F57" s="37">
        <v>2</v>
      </c>
      <c r="G57" s="39">
        <v>1.22</v>
      </c>
      <c r="H57" s="6" t="s">
        <v>133</v>
      </c>
    </row>
    <row r="58" spans="1:8">
      <c r="A58" s="109" t="s">
        <v>154</v>
      </c>
      <c r="B58" s="121"/>
      <c r="C58" s="121"/>
      <c r="D58" s="122"/>
      <c r="E58" s="38">
        <v>43009</v>
      </c>
      <c r="F58" s="37" t="s">
        <v>155</v>
      </c>
      <c r="G58" s="39">
        <v>27</v>
      </c>
      <c r="H58" s="6" t="s">
        <v>156</v>
      </c>
    </row>
    <row r="59" spans="1:8">
      <c r="A59" s="109" t="s">
        <v>7</v>
      </c>
      <c r="B59" s="110"/>
      <c r="C59" s="110"/>
      <c r="D59" s="111"/>
      <c r="E59" s="38"/>
      <c r="F59" s="37"/>
      <c r="G59" s="39">
        <f>SUM(G57:G58)</f>
        <v>28.22</v>
      </c>
      <c r="H59" s="6"/>
    </row>
    <row r="60" spans="1:8">
      <c r="A60" s="21" t="s">
        <v>49</v>
      </c>
      <c r="D60" s="23"/>
      <c r="E60" s="23"/>
      <c r="F60" s="23"/>
      <c r="G60" s="23"/>
    </row>
    <row r="61" spans="1:8">
      <c r="A61" s="21" t="s">
        <v>50</v>
      </c>
      <c r="D61" s="23"/>
      <c r="E61" s="23"/>
      <c r="F61" s="23"/>
      <c r="G61" s="23"/>
    </row>
    <row r="62" spans="1:8" ht="23.25" customHeight="1">
      <c r="A62" s="104" t="s">
        <v>64</v>
      </c>
      <c r="B62" s="120"/>
      <c r="C62" s="120"/>
      <c r="D62" s="120"/>
      <c r="E62" s="106"/>
      <c r="F62" s="41" t="s">
        <v>62</v>
      </c>
      <c r="G62" s="40" t="s">
        <v>63</v>
      </c>
    </row>
    <row r="63" spans="1:8">
      <c r="A63" s="109" t="s">
        <v>98</v>
      </c>
      <c r="B63" s="121"/>
      <c r="C63" s="121"/>
      <c r="D63" s="121"/>
      <c r="E63" s="122"/>
      <c r="F63" s="37" t="s">
        <v>59</v>
      </c>
      <c r="G63" s="37"/>
    </row>
    <row r="64" spans="1:8">
      <c r="A64" s="49"/>
      <c r="B64" s="50"/>
      <c r="C64" s="50"/>
      <c r="D64" s="50"/>
      <c r="E64" s="50"/>
      <c r="F64" s="51"/>
      <c r="G64" s="51"/>
    </row>
    <row r="65" spans="1:7">
      <c r="A65" s="55" t="s">
        <v>78</v>
      </c>
      <c r="B65" s="56"/>
      <c r="C65" s="56"/>
      <c r="D65" s="56"/>
      <c r="E65" s="56"/>
      <c r="F65" s="37"/>
      <c r="G65" s="37"/>
    </row>
    <row r="66" spans="1:7">
      <c r="A66" s="104" t="s">
        <v>79</v>
      </c>
      <c r="B66" s="105"/>
      <c r="C66" s="90" t="s">
        <v>80</v>
      </c>
      <c r="D66" s="105"/>
      <c r="E66" s="37" t="s">
        <v>81</v>
      </c>
      <c r="F66" s="37" t="s">
        <v>82</v>
      </c>
      <c r="G66" s="37" t="s">
        <v>83</v>
      </c>
    </row>
    <row r="67" spans="1:7">
      <c r="A67" s="104" t="s">
        <v>124</v>
      </c>
      <c r="B67" s="105"/>
      <c r="C67" s="90" t="s">
        <v>59</v>
      </c>
      <c r="D67" s="106"/>
      <c r="E67" s="37">
        <v>5</v>
      </c>
      <c r="F67" s="37" t="s">
        <v>59</v>
      </c>
      <c r="G67" s="37" t="s">
        <v>59</v>
      </c>
    </row>
    <row r="68" spans="1:7">
      <c r="A68" s="52"/>
      <c r="B68" s="53"/>
      <c r="C68" s="28"/>
      <c r="D68" s="54"/>
      <c r="E68" s="51"/>
      <c r="F68" s="51"/>
      <c r="G68" s="51"/>
    </row>
    <row r="69" spans="1:7">
      <c r="A69" s="49"/>
      <c r="B69" s="50"/>
      <c r="C69" s="50"/>
      <c r="D69" s="50"/>
      <c r="E69" s="50"/>
      <c r="F69" s="51"/>
      <c r="G69" s="51"/>
    </row>
    <row r="70" spans="1:7">
      <c r="A70" s="21" t="s">
        <v>140</v>
      </c>
      <c r="D70" s="23"/>
      <c r="E70" s="23"/>
      <c r="F70" s="23"/>
      <c r="G70" s="23"/>
    </row>
    <row r="71" spans="1:7">
      <c r="A71" s="21"/>
      <c r="D71" s="23"/>
      <c r="E71" s="23"/>
      <c r="F71" s="23"/>
      <c r="G71" s="23"/>
    </row>
    <row r="72" spans="1:7">
      <c r="A72" s="137" t="s">
        <v>157</v>
      </c>
      <c r="B72" s="138"/>
      <c r="C72" s="138"/>
      <c r="D72" s="138"/>
      <c r="E72" s="138"/>
      <c r="F72" s="138"/>
      <c r="G72" s="138"/>
    </row>
    <row r="73" spans="1:7" ht="27.75" customHeight="1">
      <c r="A73" s="138"/>
      <c r="B73" s="138"/>
      <c r="C73" s="138"/>
      <c r="D73" s="138"/>
      <c r="E73" s="138"/>
      <c r="F73" s="138"/>
      <c r="G73" s="138"/>
    </row>
    <row r="74" spans="1:7">
      <c r="A74" s="67"/>
      <c r="B74" s="67"/>
      <c r="C74" s="67"/>
      <c r="D74" s="67"/>
      <c r="E74" s="67"/>
      <c r="F74" s="67"/>
      <c r="G74" s="67"/>
    </row>
    <row r="75" spans="1:7">
      <c r="A75" s="23" t="s">
        <v>84</v>
      </c>
      <c r="B75" s="57"/>
    </row>
    <row r="76" spans="1:7">
      <c r="A76" s="23" t="s">
        <v>85</v>
      </c>
      <c r="B76" s="57"/>
      <c r="E76" s="23" t="s">
        <v>87</v>
      </c>
    </row>
    <row r="77" spans="1:7">
      <c r="A77" s="23" t="s">
        <v>86</v>
      </c>
      <c r="B77" s="57"/>
    </row>
    <row r="78" spans="1:7">
      <c r="A78" s="23"/>
      <c r="B78" s="57"/>
    </row>
    <row r="79" spans="1:7">
      <c r="A79" s="19" t="s">
        <v>88</v>
      </c>
    </row>
    <row r="80" spans="1:7">
      <c r="A80" s="19" t="s">
        <v>89</v>
      </c>
    </row>
    <row r="81" spans="1:1">
      <c r="A81" s="19" t="s">
        <v>90</v>
      </c>
    </row>
    <row r="82" spans="1:1">
      <c r="A82" s="19" t="s">
        <v>91</v>
      </c>
    </row>
    <row r="83" spans="1:1">
      <c r="A83" s="19"/>
    </row>
  </sheetData>
  <mergeCells count="52">
    <mergeCell ref="A72:G73"/>
    <mergeCell ref="A3:B3"/>
    <mergeCell ref="A8:B8"/>
    <mergeCell ref="A10:B10"/>
    <mergeCell ref="A11:H11"/>
    <mergeCell ref="A12:B12"/>
    <mergeCell ref="A23:B23"/>
    <mergeCell ref="G27:G28"/>
    <mergeCell ref="A26:B26"/>
    <mergeCell ref="A27:B28"/>
    <mergeCell ref="C27:C28"/>
    <mergeCell ref="D27:D28"/>
    <mergeCell ref="E27:E28"/>
    <mergeCell ref="F27:F28"/>
    <mergeCell ref="A34:B34"/>
    <mergeCell ref="A30:B30"/>
    <mergeCell ref="A56:D56"/>
    <mergeCell ref="A58:D58"/>
    <mergeCell ref="A53:H53"/>
    <mergeCell ref="A32:B32"/>
    <mergeCell ref="A14:B14"/>
    <mergeCell ref="A15:B15"/>
    <mergeCell ref="A17:B17"/>
    <mergeCell ref="A18:B18"/>
    <mergeCell ref="A21:B21"/>
    <mergeCell ref="A20:B20"/>
    <mergeCell ref="A36:B36"/>
    <mergeCell ref="A38:B38"/>
    <mergeCell ref="A39:B39"/>
    <mergeCell ref="A40:B40"/>
    <mergeCell ref="A41:B41"/>
    <mergeCell ref="A4:B4"/>
    <mergeCell ref="A7:H7"/>
    <mergeCell ref="G45:G46"/>
    <mergeCell ref="E45:E46"/>
    <mergeCell ref="F45:F46"/>
    <mergeCell ref="A66:B66"/>
    <mergeCell ref="A67:B67"/>
    <mergeCell ref="C66:D66"/>
    <mergeCell ref="C67:D67"/>
    <mergeCell ref="A42:B42"/>
    <mergeCell ref="A43:B43"/>
    <mergeCell ref="A59:D59"/>
    <mergeCell ref="A45:B46"/>
    <mergeCell ref="C45:C46"/>
    <mergeCell ref="D45:D46"/>
    <mergeCell ref="A47:B47"/>
    <mergeCell ref="A48:B48"/>
    <mergeCell ref="A49:B49"/>
    <mergeCell ref="A62:E62"/>
    <mergeCell ref="A63:E63"/>
    <mergeCell ref="A57:D5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2018-02-16T01:06:31Z</cp:lastPrinted>
  <dcterms:created xsi:type="dcterms:W3CDTF">2013-02-18T04:38:06Z</dcterms:created>
  <dcterms:modified xsi:type="dcterms:W3CDTF">2018-02-21T22:18:55Z</dcterms:modified>
</cp:coreProperties>
</file>