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H43" i="8" l="1"/>
  <c r="G23" i="8"/>
  <c r="G22" i="8"/>
  <c r="G20" i="8"/>
  <c r="G19" i="8"/>
  <c r="G17" i="8"/>
  <c r="G16" i="8"/>
  <c r="G14" i="8"/>
  <c r="G13" i="8"/>
  <c r="F27" i="8"/>
  <c r="E27" i="8"/>
  <c r="F26" i="8"/>
  <c r="E26" i="8"/>
  <c r="F23" i="8"/>
  <c r="E23" i="8"/>
  <c r="F22" i="8"/>
  <c r="E22" i="8"/>
  <c r="F20" i="8"/>
  <c r="E20" i="8"/>
  <c r="F19" i="8"/>
  <c r="E19" i="8"/>
  <c r="F17" i="8"/>
  <c r="E17" i="8"/>
  <c r="F16" i="8"/>
  <c r="E16" i="8"/>
  <c r="F8" i="8"/>
  <c r="F10" i="8"/>
  <c r="E8" i="8"/>
  <c r="E10" i="8"/>
  <c r="F9" i="8"/>
  <c r="E9" i="8"/>
  <c r="F14" i="8"/>
  <c r="F13" i="8"/>
  <c r="E14" i="8"/>
  <c r="E29" i="8"/>
  <c r="F29" i="8"/>
  <c r="H29" i="8"/>
  <c r="H12" i="8"/>
  <c r="E13" i="8"/>
  <c r="D14" i="8"/>
  <c r="D13" i="8"/>
  <c r="H13" i="8"/>
  <c r="H14" i="8"/>
  <c r="H15" i="8"/>
  <c r="D17" i="8"/>
  <c r="D16" i="8"/>
  <c r="H16" i="8"/>
  <c r="H17" i="8"/>
  <c r="H18" i="8"/>
  <c r="D20" i="8"/>
  <c r="D19" i="8"/>
  <c r="H19" i="8"/>
  <c r="H20" i="8"/>
  <c r="H21" i="8"/>
  <c r="D23" i="8"/>
  <c r="D22" i="8"/>
  <c r="H22" i="8"/>
  <c r="H23" i="8"/>
  <c r="D10" i="8"/>
  <c r="D9" i="8"/>
  <c r="C10" i="8"/>
  <c r="H50" i="8"/>
  <c r="H56" i="8"/>
  <c r="H8" i="8"/>
  <c r="G25" i="8"/>
  <c r="H25" i="8"/>
  <c r="H57" i="8"/>
  <c r="H55" i="8"/>
  <c r="G8" i="8"/>
  <c r="G35" i="8"/>
  <c r="G52" i="8"/>
  <c r="F35" i="8"/>
  <c r="F52" i="8"/>
  <c r="E35" i="8"/>
  <c r="E52" i="8"/>
  <c r="H34" i="8"/>
  <c r="H33" i="8"/>
  <c r="H32" i="8"/>
  <c r="H31" i="8"/>
  <c r="G66" i="8"/>
  <c r="H26" i="8"/>
  <c r="H27" i="8"/>
  <c r="G9" i="8"/>
  <c r="F42" i="8"/>
  <c r="E42" i="8"/>
  <c r="H53" i="8"/>
  <c r="H45" i="8"/>
  <c r="H38" i="8"/>
  <c r="H10" i="8"/>
  <c r="H9" i="8"/>
  <c r="C13" i="8"/>
  <c r="C9" i="8"/>
  <c r="H37" i="8"/>
</calcChain>
</file>

<file path=xl/sharedStrings.xml><?xml version="1.0" encoding="utf-8"?>
<sst xmlns="http://schemas.openxmlformats.org/spreadsheetml/2006/main" count="177" uniqueCount="151">
  <si>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</si>
  <si>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</si>
  <si>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</si>
  <si>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</si>
  <si>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</si>
  <si>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</si>
  <si>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</si>
  <si>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</si>
  <si>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</si>
  <si>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</si>
  <si>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</si>
  <si>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</si>
  <si>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</si>
  <si>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</si>
  <si>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</si>
  <si>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</si>
  <si>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</si>
  <si>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</si>
  <si>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</si>
  <si>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</si>
  <si>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</si>
  <si>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</si>
  <si>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</si>
  <si>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</si>
  <si>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</si>
  <si>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</si>
  <si>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</si>
  <si>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</si>
  <si>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</si>
  <si>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</si>
  <si>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</si>
  <si>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</si>
  <si>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</si>
  <si>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</si>
  <si>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</si>
  <si>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</si>
  <si>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</si>
  <si>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</si>
  <si>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</si>
  <si>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</si>
  <si>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</si>
  <si>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</si>
  <si>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</si>
  <si>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</si>
  <si>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</si>
  <si>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</si>
  <si>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</si>
  <si>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</si>
  <si>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2.Текущий ремонт, всего:</t>
  </si>
  <si>
    <t>3. Перечень работ, выполненных по статье " текущий ремонт"  в 2013 году.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</si>
  <si>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</si>
  <si>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</si>
  <si>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</si>
  <si>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</si>
  <si>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</si>
  <si>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</si>
  <si>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</si>
  <si>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</si>
  <si>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</si>
  <si>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</si>
  <si>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</si>
  <si>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</si>
  <si>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</si>
  <si>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</si>
  <si>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</si>
  <si>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</si>
  <si>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</si>
  <si>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</si>
  <si>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</si>
  <si>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</si>
  <si>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</si>
  <si>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</si>
  <si>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</si>
  <si>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</si>
  <si>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</si>
  <si>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</si>
  <si>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</si>
  <si>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</si>
  <si>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</si>
  <si>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</si>
  <si>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</si>
  <si>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</si>
  <si>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</si>
  <si>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</si>
  <si>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</si>
  <si>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</si>
  <si>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</si>
  <si>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</si>
  <si>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</si>
  <si>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</si>
  <si>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договор Управления</t>
  </si>
  <si>
    <t>uklr2006@mail.ru</t>
  </si>
  <si>
    <t>5  этажей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</si>
  <si>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</si>
  <si>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</si>
  <si>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</si>
  <si>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</si>
  <si>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</si>
  <si>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</si>
  <si>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</si>
  <si>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</si>
  <si>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</si>
  <si>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</si>
  <si>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</si>
  <si>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</si>
  <si>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</si>
  <si>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</si>
  <si>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</si>
  <si>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 xml:space="preserve"> услуги по управлению, налоги</t>
  </si>
  <si>
    <t>Часть 4</t>
  </si>
  <si>
    <t>1.Сведения об Управляющей компании Ленинского района -1</t>
  </si>
  <si>
    <t>от 30 июля 2007 г. серия 25 № 002827459</t>
  </si>
  <si>
    <t>226-03-43</t>
  </si>
  <si>
    <t>ООО " Ярд"</t>
  </si>
  <si>
    <t>6  подъездов</t>
  </si>
  <si>
    <t xml:space="preserve">                                                 01  августа 2010 г</t>
  </si>
  <si>
    <t>Расшифровка статьи "Содержание жилья" по видам работ</t>
  </si>
  <si>
    <t>Суханова (1,2,3)</t>
  </si>
  <si>
    <t>Ленинского района - 1"</t>
  </si>
  <si>
    <t>ООО " Комфорт"</t>
  </si>
  <si>
    <t>ул. Тунгусская,8</t>
  </si>
  <si>
    <t>количество проживающих</t>
  </si>
  <si>
    <t>132 чел.</t>
  </si>
  <si>
    <t>итого по дому:</t>
  </si>
  <si>
    <t>прочие работы и услуги</t>
  </si>
  <si>
    <t>1. Текущий ремонт коммуникаций, проходящих через нежилые помещения</t>
  </si>
  <si>
    <t>сумма, т.р.</t>
  </si>
  <si>
    <t>исполнитель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</si>
  <si>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</si>
  <si>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</si>
  <si>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</si>
  <si>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</si>
  <si>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 xml:space="preserve">2.Телекоммуникационные услуги(ОктопусНет), в т.ч. </t>
  </si>
  <si>
    <t>3. Ростелеком</t>
  </si>
  <si>
    <t>переходящие остатки д/ср-в на конец  2017 г.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</si>
  <si>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</si>
  <si>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</si>
  <si>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</si>
  <si>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</si>
  <si>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</si>
  <si>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</si>
  <si>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№ 11  по ул. Суханова</t>
  </si>
  <si>
    <t>всего: 299,4кв.м</t>
  </si>
  <si>
    <t>Предложение Управляющей компании: замена бойлера по мере накопления средств на счету дома, либо за счет дополнительного сбора средств.</t>
  </si>
  <si>
    <t xml:space="preserve">                       Отчет ООО "Управляющей компании Ленинского района - 1"  за 2018 г.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</si>
  <si>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</si>
  <si>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</si>
  <si>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</si>
  <si>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Перечень работ, выполненных по статье текущий ремонт в 2018 году.</t>
  </si>
  <si>
    <t>План по статье "текущий ремонт" на 2019 год.</t>
  </si>
  <si>
    <r>
      <t>ИСХ</t>
    </r>
    <r>
      <rPr>
        <b/>
        <u/>
        <sz val="9"/>
        <color theme="1"/>
        <rFont val="Calibri"/>
        <family val="2"/>
        <charset val="204"/>
        <scheme val="minor"/>
      </rPr>
      <t xml:space="preserve">    №  48/02 от 26.02.2019 г.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</si>
</sst>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0.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9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6" fillId="0" borderId="0" xfId="0" applyFont="1"/>
    <xf numFmtId="0" fontId="3" fillId="0" borderId="2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 applyAlignment="1"/>
    <xf numFmtId="49" fontId="10" fillId="0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/>
    <xf numFmtId="0" fontId="9" fillId="0" borderId="0" xfId="0" applyFont="1" applyAlignment="1">
      <alignment horizontal="center"/>
    </xf>
    <xf numFmtId="0" fontId="0" fillId="0" borderId="0" xfId="0" applyAlignment="1">
      <alignment wrapText="1"/>
    </xf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0" fillId="0" borderId="0" xfId="0" applyFont="1" applyAlignment="1">
      <alignment wrapText="1"/>
    </xf>
    <xf numFmtId="0" fontId="0" fillId="0" borderId="1" xfId="0" applyBorder="1"/>
    <xf numFmtId="0" fontId="16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3" fillId="0" borderId="9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0" fillId="0" borderId="7" xfId="0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0" fontId="4" fillId="0" borderId="0" xfId="0" applyFont="1" applyBorder="1" applyAlignment="1"/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8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0" fontId="6" fillId="0" borderId="2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9" fillId="0" borderId="2" xfId="0" applyFont="1" applyBorder="1" applyAlignment="1">
      <alignment wrapText="1"/>
    </xf>
    <xf numFmtId="0" fontId="0" fillId="0" borderId="8" xfId="0" applyBorder="1" applyAlignment="1">
      <alignment wrapText="1"/>
    </xf>
    <xf numFmtId="0" fontId="9" fillId="0" borderId="0" xfId="0" applyFont="1" applyBorder="1" applyAlignment="1">
      <alignment wrapText="1"/>
    </xf>
    <xf numFmtId="0" fontId="4" fillId="0" borderId="0" xfId="0" applyFont="1" applyBorder="1" applyAlignment="1"/>
    <xf numFmtId="0" fontId="9" fillId="0" borderId="3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0" fillId="0" borderId="11" xfId="0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/>
    <xf numFmtId="0" fontId="3" fillId="0" borderId="8" xfId="0" applyFont="1" applyBorder="1" applyAlignment="1"/>
    <xf numFmtId="0" fontId="9" fillId="0" borderId="4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2" xfId="0" applyFont="1" applyFill="1" applyBorder="1" applyAlignment="1"/>
    <xf numFmtId="0" fontId="9" fillId="0" borderId="8" xfId="0" applyFont="1" applyBorder="1" applyAlignment="1">
      <alignment wrapText="1"/>
    </xf>
    <xf numFmtId="0" fontId="9" fillId="0" borderId="2" xfId="0" applyFont="1" applyBorder="1" applyAlignment="1"/>
    <xf numFmtId="0" fontId="9" fillId="0" borderId="8" xfId="0" applyFont="1" applyBorder="1" applyAlignment="1"/>
    <xf numFmtId="0" fontId="9" fillId="0" borderId="2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1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4" fillId="0" borderId="8" xfId="0" applyFont="1" applyBorder="1" applyAlignment="1"/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wrapText="1"/>
    </xf>
    <xf numFmtId="0" fontId="12" fillId="0" borderId="15" xfId="0" applyFont="1" applyBorder="1" applyAlignment="1">
      <alignment horizontal="center" wrapText="1"/>
    </xf>
    <xf numFmtId="0" fontId="12" fillId="0" borderId="15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4" fillId="0" borderId="6" xfId="0" applyFont="1" applyBorder="1" applyAlignment="1">
      <alignment wrapText="1"/>
    </xf>
    <xf numFmtId="0" fontId="4" fillId="0" borderId="12" xfId="0" applyFont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workbookViewId="0">
      <selection activeCell="A4" sqref="A4:XFD4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144</v>
      </c>
      <c r="C1" s="1"/>
    </row>
    <row r="2" spans="1:4" ht="15" customHeight="1" x14ac:dyDescent="0.25">
      <c r="A2" s="2" t="s">
        <v>54</v>
      </c>
      <c r="C2" s="4"/>
    </row>
    <row r="3" spans="1:4" ht="15.75" x14ac:dyDescent="0.25">
      <c r="B3" s="4" t="s">
        <v>11</v>
      </c>
      <c r="C3" s="24" t="s">
        <v>141</v>
      </c>
    </row>
    <row r="4" spans="1:4" ht="14.25" customHeight="1" x14ac:dyDescent="0.25">
      <c r="A4" s="22" t="s">
        <v>150</v>
      </c>
      <c r="C4" s="4"/>
    </row>
    <row r="5" spans="1:4" ht="15" customHeight="1" x14ac:dyDescent="0.25">
      <c r="A5" s="4" t="s">
        <v>9</v>
      </c>
      <c r="C5" s="4"/>
    </row>
    <row r="6" spans="1:4" s="23" customFormat="1" ht="12.75" customHeight="1" x14ac:dyDescent="0.25">
      <c r="A6" s="4" t="s">
        <v>110</v>
      </c>
      <c r="C6" s="21"/>
    </row>
    <row r="7" spans="1:4" s="23" customFormat="1" ht="12.75" customHeight="1" x14ac:dyDescent="0.2">
      <c r="A7" s="21"/>
      <c r="C7" s="21"/>
    </row>
    <row r="8" spans="1:4" s="3" customFormat="1" ht="15" customHeight="1" x14ac:dyDescent="0.25">
      <c r="A8" s="12" t="s">
        <v>0</v>
      </c>
      <c r="B8" s="13" t="s">
        <v>10</v>
      </c>
      <c r="C8" s="27" t="s">
        <v>52</v>
      </c>
      <c r="D8" s="14"/>
    </row>
    <row r="9" spans="1:4" s="3" customFormat="1" ht="12" customHeight="1" x14ac:dyDescent="0.25">
      <c r="A9" s="12" t="s">
        <v>1</v>
      </c>
      <c r="B9" s="13" t="s">
        <v>12</v>
      </c>
      <c r="C9" s="100" t="s">
        <v>13</v>
      </c>
      <c r="D9" s="101"/>
    </row>
    <row r="10" spans="1:4" s="3" customFormat="1" ht="24" customHeight="1" x14ac:dyDescent="0.25">
      <c r="A10" s="12" t="s">
        <v>2</v>
      </c>
      <c r="B10" s="15" t="s">
        <v>14</v>
      </c>
      <c r="C10" s="94" t="s">
        <v>111</v>
      </c>
      <c r="D10" s="95"/>
    </row>
    <row r="11" spans="1:4" s="3" customFormat="1" ht="15" customHeight="1" x14ac:dyDescent="0.25">
      <c r="A11" s="12" t="s">
        <v>3</v>
      </c>
      <c r="B11" s="13" t="s">
        <v>15</v>
      </c>
      <c r="C11" s="100" t="s">
        <v>16</v>
      </c>
      <c r="D11" s="101"/>
    </row>
    <row r="12" spans="1:4" s="3" customFormat="1" ht="15" customHeight="1" x14ac:dyDescent="0.25">
      <c r="A12" s="64" t="s">
        <v>4</v>
      </c>
      <c r="B12" s="65" t="s">
        <v>93</v>
      </c>
      <c r="C12" s="59" t="s">
        <v>94</v>
      </c>
      <c r="D12" s="60" t="s">
        <v>95</v>
      </c>
    </row>
    <row r="13" spans="1:4" s="3" customFormat="1" ht="15" customHeight="1" x14ac:dyDescent="0.25">
      <c r="A13" s="66"/>
      <c r="B13" s="67"/>
      <c r="C13" s="59" t="s">
        <v>96</v>
      </c>
      <c r="D13" s="60" t="s">
        <v>97</v>
      </c>
    </row>
    <row r="14" spans="1:4" s="3" customFormat="1" ht="15" customHeight="1" x14ac:dyDescent="0.25">
      <c r="A14" s="66"/>
      <c r="B14" s="67"/>
      <c r="C14" s="59" t="s">
        <v>98</v>
      </c>
      <c r="D14" s="60" t="s">
        <v>99</v>
      </c>
    </row>
    <row r="15" spans="1:4" s="3" customFormat="1" ht="15" customHeight="1" x14ac:dyDescent="0.25">
      <c r="A15" s="66"/>
      <c r="B15" s="67"/>
      <c r="C15" s="59" t="s">
        <v>100</v>
      </c>
      <c r="D15" s="60" t="s">
        <v>101</v>
      </c>
    </row>
    <row r="16" spans="1:4" s="3" customFormat="1" ht="15" customHeight="1" x14ac:dyDescent="0.25">
      <c r="A16" s="66"/>
      <c r="B16" s="67"/>
      <c r="C16" s="59" t="s">
        <v>102</v>
      </c>
      <c r="D16" s="60" t="s">
        <v>103</v>
      </c>
    </row>
    <row r="17" spans="1:5" s="3" customFormat="1" ht="15" customHeight="1" x14ac:dyDescent="0.25">
      <c r="A17" s="66"/>
      <c r="B17" s="67"/>
      <c r="C17" s="59" t="s">
        <v>104</v>
      </c>
      <c r="D17" s="60" t="s">
        <v>105</v>
      </c>
    </row>
    <row r="18" spans="1:5" s="3" customFormat="1" ht="15" customHeight="1" x14ac:dyDescent="0.25">
      <c r="A18" s="68"/>
      <c r="B18" s="69"/>
      <c r="C18" s="59" t="s">
        <v>106</v>
      </c>
      <c r="D18" s="60" t="s">
        <v>107</v>
      </c>
    </row>
    <row r="19" spans="1:5" s="3" customFormat="1" ht="14.25" customHeight="1" x14ac:dyDescent="0.25">
      <c r="A19" s="12" t="s">
        <v>5</v>
      </c>
      <c r="B19" s="13" t="s">
        <v>17</v>
      </c>
      <c r="C19" s="102" t="s">
        <v>91</v>
      </c>
      <c r="D19" s="103"/>
    </row>
    <row r="20" spans="1:5" s="3" customFormat="1" x14ac:dyDescent="0.25">
      <c r="A20" s="12" t="s">
        <v>6</v>
      </c>
      <c r="B20" s="13" t="s">
        <v>18</v>
      </c>
      <c r="C20" s="104" t="s">
        <v>58</v>
      </c>
      <c r="D20" s="105"/>
    </row>
    <row r="21" spans="1:5" s="3" customFormat="1" ht="16.5" customHeight="1" x14ac:dyDescent="0.25">
      <c r="A21" s="12" t="s">
        <v>7</v>
      </c>
      <c r="B21" s="13" t="s">
        <v>19</v>
      </c>
      <c r="C21" s="94" t="s">
        <v>20</v>
      </c>
      <c r="D21" s="95"/>
    </row>
    <row r="22" spans="1:5" s="3" customFormat="1" ht="16.5" customHeight="1" x14ac:dyDescent="0.25">
      <c r="A22" s="25"/>
      <c r="B22" s="26"/>
      <c r="C22" s="25"/>
      <c r="D22" s="25"/>
    </row>
    <row r="23" spans="1:5" s="5" customFormat="1" ht="15.75" customHeight="1" x14ac:dyDescent="0.25">
      <c r="A23" s="8" t="s">
        <v>21</v>
      </c>
      <c r="B23" s="17"/>
      <c r="C23" s="17"/>
      <c r="D23" s="17"/>
    </row>
    <row r="24" spans="1:5" s="5" customFormat="1" ht="15.75" customHeight="1" x14ac:dyDescent="0.25">
      <c r="A24" s="16"/>
      <c r="B24" s="17"/>
      <c r="C24" s="17"/>
      <c r="D24" s="17"/>
    </row>
    <row r="25" spans="1:5" ht="21.75" customHeight="1" x14ac:dyDescent="0.25">
      <c r="A25" s="6"/>
      <c r="B25" s="18" t="s">
        <v>22</v>
      </c>
      <c r="C25" s="7" t="s">
        <v>23</v>
      </c>
      <c r="D25" s="9" t="s">
        <v>24</v>
      </c>
    </row>
    <row r="26" spans="1:5" s="5" customFormat="1" ht="28.5" customHeight="1" x14ac:dyDescent="0.25">
      <c r="A26" s="96" t="s">
        <v>27</v>
      </c>
      <c r="B26" s="97"/>
      <c r="C26" s="97"/>
      <c r="D26" s="98"/>
    </row>
    <row r="27" spans="1:5" s="5" customFormat="1" ht="15" customHeight="1" x14ac:dyDescent="0.25">
      <c r="A27" s="29"/>
      <c r="B27" s="30"/>
      <c r="C27" s="30"/>
      <c r="D27" s="31"/>
    </row>
    <row r="28" spans="1:5" ht="13.5" customHeight="1" x14ac:dyDescent="0.25">
      <c r="A28" s="7">
        <v>1</v>
      </c>
      <c r="B28" s="6" t="s">
        <v>113</v>
      </c>
      <c r="C28" s="6" t="s">
        <v>25</v>
      </c>
      <c r="D28" s="6" t="s">
        <v>26</v>
      </c>
    </row>
    <row r="29" spans="1:5" x14ac:dyDescent="0.25">
      <c r="A29" s="20" t="s">
        <v>28</v>
      </c>
      <c r="B29" s="19"/>
      <c r="C29" s="19"/>
      <c r="D29" s="19"/>
    </row>
    <row r="30" spans="1:5" ht="12.75" customHeight="1" x14ac:dyDescent="0.25">
      <c r="A30" s="7">
        <v>1</v>
      </c>
      <c r="B30" s="6" t="s">
        <v>119</v>
      </c>
      <c r="C30" s="6" t="s">
        <v>25</v>
      </c>
      <c r="D30" s="10" t="s">
        <v>112</v>
      </c>
      <c r="E30" t="s">
        <v>89</v>
      </c>
    </row>
    <row r="31" spans="1:5" x14ac:dyDescent="0.25">
      <c r="A31" s="20" t="s">
        <v>44</v>
      </c>
      <c r="B31" s="19"/>
      <c r="C31" s="19"/>
      <c r="D31" s="19"/>
    </row>
    <row r="32" spans="1:5" ht="13.5" customHeight="1" x14ac:dyDescent="0.25">
      <c r="A32" s="20" t="s">
        <v>45</v>
      </c>
      <c r="B32" s="19"/>
      <c r="C32" s="19"/>
      <c r="D32" s="19"/>
    </row>
    <row r="33" spans="1:4" ht="12" customHeight="1" x14ac:dyDescent="0.25">
      <c r="A33" s="7">
        <v>1</v>
      </c>
      <c r="B33" s="6" t="s">
        <v>29</v>
      </c>
      <c r="C33" s="6" t="s">
        <v>120</v>
      </c>
      <c r="D33" s="10" t="s">
        <v>30</v>
      </c>
    </row>
    <row r="34" spans="1:4" x14ac:dyDescent="0.25">
      <c r="A34" s="20" t="s">
        <v>31</v>
      </c>
      <c r="B34" s="19"/>
      <c r="C34" s="19"/>
      <c r="D34" s="19"/>
    </row>
    <row r="35" spans="1:4" ht="14.25" customHeight="1" x14ac:dyDescent="0.25">
      <c r="A35" s="7">
        <v>1</v>
      </c>
      <c r="B35" s="6" t="s">
        <v>32</v>
      </c>
      <c r="C35" s="6" t="s">
        <v>25</v>
      </c>
      <c r="D35" s="6" t="s">
        <v>33</v>
      </c>
    </row>
    <row r="36" spans="1:4" ht="13.5" customHeight="1" x14ac:dyDescent="0.25">
      <c r="A36" s="20" t="s">
        <v>34</v>
      </c>
      <c r="B36" s="19"/>
      <c r="C36" s="19"/>
      <c r="D36" s="19"/>
    </row>
    <row r="37" spans="1:4" x14ac:dyDescent="0.25">
      <c r="A37" s="7">
        <v>1</v>
      </c>
      <c r="B37" s="6" t="s">
        <v>35</v>
      </c>
      <c r="C37" s="6" t="s">
        <v>25</v>
      </c>
      <c r="D37" s="6" t="s">
        <v>26</v>
      </c>
    </row>
    <row r="38" spans="1:4" x14ac:dyDescent="0.25">
      <c r="A38" s="28"/>
      <c r="B38" s="11"/>
      <c r="C38" s="11"/>
      <c r="D38" s="11"/>
    </row>
    <row r="39" spans="1:4" x14ac:dyDescent="0.25">
      <c r="A39" s="4" t="s">
        <v>53</v>
      </c>
      <c r="B39" s="19"/>
      <c r="C39" s="19"/>
      <c r="D39" s="19"/>
    </row>
    <row r="40" spans="1:4" x14ac:dyDescent="0.25">
      <c r="A40" s="7">
        <v>1</v>
      </c>
      <c r="B40" s="6" t="s">
        <v>36</v>
      </c>
      <c r="C40" s="92">
        <v>1964</v>
      </c>
      <c r="D40" s="99"/>
    </row>
    <row r="41" spans="1:4" x14ac:dyDescent="0.25">
      <c r="A41" s="7">
        <v>2</v>
      </c>
      <c r="B41" s="6" t="s">
        <v>38</v>
      </c>
      <c r="C41" s="92" t="s">
        <v>92</v>
      </c>
      <c r="D41" s="99"/>
    </row>
    <row r="42" spans="1:4" ht="15" customHeight="1" x14ac:dyDescent="0.25">
      <c r="A42" s="7">
        <v>3</v>
      </c>
      <c r="B42" s="6" t="s">
        <v>39</v>
      </c>
      <c r="C42" s="92" t="s">
        <v>114</v>
      </c>
      <c r="D42" s="93"/>
    </row>
    <row r="43" spans="1:4" x14ac:dyDescent="0.25">
      <c r="A43" s="7">
        <v>4</v>
      </c>
      <c r="B43" s="6" t="s">
        <v>37</v>
      </c>
      <c r="C43" s="92" t="s">
        <v>59</v>
      </c>
      <c r="D43" s="93"/>
    </row>
    <row r="44" spans="1:4" x14ac:dyDescent="0.25">
      <c r="A44" s="7">
        <v>5</v>
      </c>
      <c r="B44" s="6" t="s">
        <v>40</v>
      </c>
      <c r="C44" s="92" t="s">
        <v>59</v>
      </c>
      <c r="D44" s="93"/>
    </row>
    <row r="45" spans="1:4" x14ac:dyDescent="0.25">
      <c r="A45" s="7">
        <v>6</v>
      </c>
      <c r="B45" s="6" t="s">
        <v>41</v>
      </c>
      <c r="C45" s="92">
        <v>4140.3</v>
      </c>
      <c r="D45" s="99"/>
    </row>
    <row r="46" spans="1:4" ht="15" customHeight="1" x14ac:dyDescent="0.25">
      <c r="A46" s="7">
        <v>7</v>
      </c>
      <c r="B46" s="6" t="s">
        <v>42</v>
      </c>
      <c r="C46" s="92">
        <v>246.6</v>
      </c>
      <c r="D46" s="99"/>
    </row>
    <row r="47" spans="1:4" x14ac:dyDescent="0.25">
      <c r="A47" s="7">
        <v>8</v>
      </c>
      <c r="B47" s="6" t="s">
        <v>43</v>
      </c>
      <c r="C47" s="92" t="s">
        <v>142</v>
      </c>
      <c r="D47" s="99"/>
    </row>
    <row r="48" spans="1:4" x14ac:dyDescent="0.25">
      <c r="A48" s="7">
        <v>9</v>
      </c>
      <c r="B48" s="6" t="s">
        <v>121</v>
      </c>
      <c r="C48" s="92" t="s">
        <v>122</v>
      </c>
      <c r="D48" s="99"/>
    </row>
    <row r="49" spans="1:4" x14ac:dyDescent="0.25">
      <c r="A49" s="77"/>
      <c r="B49" s="6" t="s">
        <v>90</v>
      </c>
      <c r="C49" s="78" t="s">
        <v>115</v>
      </c>
      <c r="D49" s="77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6">
    <mergeCell ref="C48:D48"/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43:D43"/>
    <mergeCell ref="C21:D21"/>
    <mergeCell ref="A26:D26"/>
    <mergeCell ref="C40:D40"/>
    <mergeCell ref="C41:D41"/>
    <mergeCell ref="C42:D42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"/>
  <sheetViews>
    <sheetView topLeftCell="A57" workbookViewId="0">
      <selection activeCell="I85" sqref="I85"/>
    </sheetView>
  </sheetViews>
  <sheetFormatPr defaultRowHeight="15" x14ac:dyDescent="0.2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9.42578125" customWidth="1"/>
    <col min="8" max="8" width="10.28515625" customWidth="1"/>
  </cols>
  <sheetData>
    <row r="1" spans="1:8" x14ac:dyDescent="0.25">
      <c r="A1" s="4" t="s">
        <v>128</v>
      </c>
      <c r="B1"/>
      <c r="C1" s="42"/>
      <c r="D1" s="42"/>
    </row>
    <row r="2" spans="1:8" ht="13.5" customHeight="1" x14ac:dyDescent="0.25">
      <c r="A2" s="4" t="s">
        <v>145</v>
      </c>
      <c r="B2"/>
      <c r="C2" s="42"/>
      <c r="D2" s="42"/>
    </row>
    <row r="3" spans="1:8" ht="56.25" customHeight="1" x14ac:dyDescent="0.25">
      <c r="A3" s="133" t="s">
        <v>65</v>
      </c>
      <c r="B3" s="151"/>
      <c r="C3" s="43" t="s">
        <v>66</v>
      </c>
      <c r="D3" s="32" t="s">
        <v>67</v>
      </c>
      <c r="E3" s="32" t="s">
        <v>68</v>
      </c>
      <c r="F3" s="32" t="s">
        <v>69</v>
      </c>
      <c r="G3" s="44" t="s">
        <v>70</v>
      </c>
      <c r="H3" s="32" t="s">
        <v>71</v>
      </c>
    </row>
    <row r="4" spans="1:8" ht="23.25" customHeight="1" x14ac:dyDescent="0.25">
      <c r="A4" s="153" t="s">
        <v>146</v>
      </c>
      <c r="B4" s="110"/>
      <c r="C4" s="43"/>
      <c r="D4" s="32">
        <v>-280.27</v>
      </c>
      <c r="E4" s="32"/>
      <c r="F4" s="32"/>
      <c r="G4" s="44"/>
      <c r="H4" s="32"/>
    </row>
    <row r="5" spans="1:8" ht="21" customHeight="1" x14ac:dyDescent="0.25">
      <c r="A5" s="82" t="s">
        <v>129</v>
      </c>
      <c r="B5" s="83"/>
      <c r="C5" s="43"/>
      <c r="D5" s="32">
        <v>66.06</v>
      </c>
      <c r="E5" s="32"/>
      <c r="F5" s="32"/>
      <c r="G5" s="44"/>
      <c r="H5" s="32"/>
    </row>
    <row r="6" spans="1:8" ht="18" customHeight="1" x14ac:dyDescent="0.25">
      <c r="A6" s="82" t="s">
        <v>130</v>
      </c>
      <c r="B6" s="83"/>
      <c r="C6" s="43"/>
      <c r="D6" s="32">
        <v>-346.33</v>
      </c>
      <c r="E6" s="32"/>
      <c r="F6" s="32"/>
      <c r="G6" s="44"/>
      <c r="H6" s="32"/>
    </row>
    <row r="7" spans="1:8" ht="18.75" customHeight="1" x14ac:dyDescent="0.25">
      <c r="A7" s="152" t="s">
        <v>147</v>
      </c>
      <c r="B7" s="132"/>
      <c r="C7" s="132"/>
      <c r="D7" s="132"/>
      <c r="E7" s="132"/>
      <c r="F7" s="132"/>
      <c r="G7" s="132"/>
      <c r="H7" s="148"/>
    </row>
    <row r="8" spans="1:8" ht="17.25" customHeight="1" x14ac:dyDescent="0.25">
      <c r="A8" s="133" t="s">
        <v>72</v>
      </c>
      <c r="B8" s="108"/>
      <c r="C8" s="36">
        <v>15.83</v>
      </c>
      <c r="D8" s="33">
        <v>-197.95</v>
      </c>
      <c r="E8" s="33">
        <f>E12+E15+E18+E21</f>
        <v>785.68000000000006</v>
      </c>
      <c r="F8" s="33">
        <f>F12+F15+F18+F21</f>
        <v>756.93000000000006</v>
      </c>
      <c r="G8" s="33">
        <f>G12+G15+G18+G21</f>
        <v>756.93000000000006</v>
      </c>
      <c r="H8" s="7">
        <f>F8-E8+D8</f>
        <v>-226.7</v>
      </c>
    </row>
    <row r="9" spans="1:8" x14ac:dyDescent="0.25">
      <c r="A9" s="45" t="s">
        <v>73</v>
      </c>
      <c r="B9" s="46"/>
      <c r="C9" s="85">
        <f>C8-C10</f>
        <v>14.247</v>
      </c>
      <c r="D9" s="85">
        <f>D8-D10</f>
        <v>-178.15499999999997</v>
      </c>
      <c r="E9" s="85">
        <f>E8-E10</f>
        <v>707.11200000000008</v>
      </c>
      <c r="F9" s="85">
        <f>F8-F10</f>
        <v>681.23700000000008</v>
      </c>
      <c r="G9" s="7">
        <f>G8-G10</f>
        <v>681.24</v>
      </c>
      <c r="H9" s="85">
        <f t="shared" ref="H9:H10" si="0">F9-E9+D9</f>
        <v>-204.02999999999997</v>
      </c>
    </row>
    <row r="10" spans="1:8" x14ac:dyDescent="0.25">
      <c r="A10" s="131" t="s">
        <v>74</v>
      </c>
      <c r="B10" s="132"/>
      <c r="C10" s="85">
        <f>C8*10%</f>
        <v>1.5830000000000002</v>
      </c>
      <c r="D10" s="85">
        <f>D8*10%</f>
        <v>-19.795000000000002</v>
      </c>
      <c r="E10" s="85">
        <f>E8*10%</f>
        <v>78.568000000000012</v>
      </c>
      <c r="F10" s="85">
        <f>F8*10%</f>
        <v>75.693000000000012</v>
      </c>
      <c r="G10" s="7">
        <v>75.69</v>
      </c>
      <c r="H10" s="85">
        <f t="shared" si="0"/>
        <v>-22.67</v>
      </c>
    </row>
    <row r="11" spans="1:8" ht="12.75" customHeight="1" x14ac:dyDescent="0.25">
      <c r="A11" s="152" t="s">
        <v>116</v>
      </c>
      <c r="B11" s="107"/>
      <c r="C11" s="107"/>
      <c r="D11" s="107"/>
      <c r="E11" s="107"/>
      <c r="F11" s="107"/>
      <c r="G11" s="107"/>
      <c r="H11" s="108"/>
    </row>
    <row r="12" spans="1:8" x14ac:dyDescent="0.25">
      <c r="A12" s="149" t="s">
        <v>55</v>
      </c>
      <c r="B12" s="150"/>
      <c r="C12" s="36">
        <v>5.65</v>
      </c>
      <c r="D12" s="33">
        <v>-75.239999999999995</v>
      </c>
      <c r="E12" s="33">
        <v>280.95999999999998</v>
      </c>
      <c r="F12" s="33">
        <v>271.61</v>
      </c>
      <c r="G12" s="33">
        <v>271.61</v>
      </c>
      <c r="H12" s="85">
        <f t="shared" ref="H12:H23" si="1">F12-E12+D12</f>
        <v>-84.589999999999961</v>
      </c>
    </row>
    <row r="13" spans="1:8" x14ac:dyDescent="0.25">
      <c r="A13" s="45" t="s">
        <v>73</v>
      </c>
      <c r="B13" s="46"/>
      <c r="C13" s="7">
        <f>C12-C14</f>
        <v>5.08</v>
      </c>
      <c r="D13" s="85">
        <f>D12-D14</f>
        <v>-67.715999999999994</v>
      </c>
      <c r="E13" s="85">
        <f>E12-E14</f>
        <v>252.86399999999998</v>
      </c>
      <c r="F13" s="85">
        <f>F12-F14</f>
        <v>244.44900000000001</v>
      </c>
      <c r="G13" s="85">
        <f>G12-G14</f>
        <v>244.44900000000001</v>
      </c>
      <c r="H13" s="85">
        <f t="shared" si="1"/>
        <v>-76.130999999999958</v>
      </c>
    </row>
    <row r="14" spans="1:8" x14ac:dyDescent="0.25">
      <c r="A14" s="131" t="s">
        <v>74</v>
      </c>
      <c r="B14" s="132"/>
      <c r="C14" s="7">
        <v>0.56999999999999995</v>
      </c>
      <c r="D14" s="85">
        <f>D12*10%</f>
        <v>-7.524</v>
      </c>
      <c r="E14" s="85">
        <f>E12*10%</f>
        <v>28.096</v>
      </c>
      <c r="F14" s="85">
        <f>F12*10%</f>
        <v>27.161000000000001</v>
      </c>
      <c r="G14" s="85">
        <f>G12*10%</f>
        <v>27.161000000000001</v>
      </c>
      <c r="H14" s="85">
        <f t="shared" si="1"/>
        <v>-8.4589999999999996</v>
      </c>
    </row>
    <row r="15" spans="1:8" ht="23.25" customHeight="1" x14ac:dyDescent="0.25">
      <c r="A15" s="149" t="s">
        <v>46</v>
      </c>
      <c r="B15" s="150"/>
      <c r="C15" s="36">
        <v>3.45</v>
      </c>
      <c r="D15" s="33">
        <v>-45.93</v>
      </c>
      <c r="E15" s="33">
        <v>171.56</v>
      </c>
      <c r="F15" s="33">
        <v>165.85</v>
      </c>
      <c r="G15" s="33">
        <v>165.85</v>
      </c>
      <c r="H15" s="85">
        <f t="shared" si="1"/>
        <v>-51.640000000000008</v>
      </c>
    </row>
    <row r="16" spans="1:8" x14ac:dyDescent="0.25">
      <c r="A16" s="45" t="s">
        <v>73</v>
      </c>
      <c r="B16" s="46"/>
      <c r="C16" s="7">
        <v>3.1</v>
      </c>
      <c r="D16" s="85">
        <f>D15-D17</f>
        <v>-41.337000000000003</v>
      </c>
      <c r="E16" s="85">
        <f>E15-E17</f>
        <v>154.404</v>
      </c>
      <c r="F16" s="85">
        <f>F15-F17</f>
        <v>149.26499999999999</v>
      </c>
      <c r="G16" s="85">
        <f>G15-G17</f>
        <v>149.26499999999999</v>
      </c>
      <c r="H16" s="85">
        <f t="shared" si="1"/>
        <v>-46.476000000000013</v>
      </c>
    </row>
    <row r="17" spans="1:8" ht="15" customHeight="1" x14ac:dyDescent="0.25">
      <c r="A17" s="131" t="s">
        <v>74</v>
      </c>
      <c r="B17" s="132"/>
      <c r="C17" s="7">
        <v>0.35</v>
      </c>
      <c r="D17" s="85">
        <f>D15*10%</f>
        <v>-4.593</v>
      </c>
      <c r="E17" s="85">
        <f>E15*10%</f>
        <v>17.156000000000002</v>
      </c>
      <c r="F17" s="85">
        <f>F15*10%</f>
        <v>16.585000000000001</v>
      </c>
      <c r="G17" s="85">
        <f>G15*10%</f>
        <v>16.585000000000001</v>
      </c>
      <c r="H17" s="85">
        <f t="shared" si="1"/>
        <v>-5.1640000000000015</v>
      </c>
    </row>
    <row r="18" spans="1:8" ht="15" customHeight="1" x14ac:dyDescent="0.25">
      <c r="A18" s="149" t="s">
        <v>56</v>
      </c>
      <c r="B18" s="150"/>
      <c r="C18" s="43">
        <v>2.37</v>
      </c>
      <c r="D18" s="85">
        <v>-31.54</v>
      </c>
      <c r="E18" s="33">
        <v>117.85</v>
      </c>
      <c r="F18" s="33">
        <v>113.93</v>
      </c>
      <c r="G18" s="33">
        <v>113.93</v>
      </c>
      <c r="H18" s="85">
        <f t="shared" si="1"/>
        <v>-35.459999999999987</v>
      </c>
    </row>
    <row r="19" spans="1:8" ht="13.5" customHeight="1" x14ac:dyDescent="0.25">
      <c r="A19" s="45" t="s">
        <v>73</v>
      </c>
      <c r="B19" s="46"/>
      <c r="C19" s="7">
        <v>2.13</v>
      </c>
      <c r="D19" s="85">
        <f>D18-D20</f>
        <v>-28.385999999999999</v>
      </c>
      <c r="E19" s="85">
        <f>E18-E20</f>
        <v>106.065</v>
      </c>
      <c r="F19" s="85">
        <f>F18-F20</f>
        <v>102.53700000000001</v>
      </c>
      <c r="G19" s="85">
        <f>G18-G20</f>
        <v>102.53700000000001</v>
      </c>
      <c r="H19" s="85">
        <f t="shared" si="1"/>
        <v>-31.913999999999991</v>
      </c>
    </row>
    <row r="20" spans="1:8" ht="12.75" customHeight="1" x14ac:dyDescent="0.25">
      <c r="A20" s="131" t="s">
        <v>74</v>
      </c>
      <c r="B20" s="132"/>
      <c r="C20" s="7">
        <v>0.24</v>
      </c>
      <c r="D20" s="85">
        <f>D18*10%</f>
        <v>-3.1539999999999999</v>
      </c>
      <c r="E20" s="85">
        <f>E18*10%</f>
        <v>11.785</v>
      </c>
      <c r="F20" s="85">
        <f>F18*10%</f>
        <v>11.393000000000001</v>
      </c>
      <c r="G20" s="85">
        <f>G18*10%</f>
        <v>11.393000000000001</v>
      </c>
      <c r="H20" s="85">
        <f t="shared" si="1"/>
        <v>-3.5459999999999994</v>
      </c>
    </row>
    <row r="21" spans="1:8" ht="15.75" customHeight="1" x14ac:dyDescent="0.25">
      <c r="A21" s="10" t="s">
        <v>47</v>
      </c>
      <c r="B21" s="47"/>
      <c r="C21" s="35">
        <v>4.3600000000000003</v>
      </c>
      <c r="D21" s="7">
        <v>-45.24</v>
      </c>
      <c r="E21" s="7">
        <v>215.31</v>
      </c>
      <c r="F21" s="7">
        <v>205.54</v>
      </c>
      <c r="G21" s="7">
        <v>205.54</v>
      </c>
      <c r="H21" s="85">
        <f t="shared" si="1"/>
        <v>-55.010000000000012</v>
      </c>
    </row>
    <row r="22" spans="1:8" ht="14.25" customHeight="1" x14ac:dyDescent="0.25">
      <c r="A22" s="45" t="s">
        <v>73</v>
      </c>
      <c r="B22" s="46"/>
      <c r="C22" s="7">
        <v>3.92</v>
      </c>
      <c r="D22" s="85">
        <f>D21-D23</f>
        <v>-40.716000000000001</v>
      </c>
      <c r="E22" s="85">
        <f>E21-E23</f>
        <v>193.779</v>
      </c>
      <c r="F22" s="85">
        <f>F21-F23</f>
        <v>184.98599999999999</v>
      </c>
      <c r="G22" s="85">
        <f>G21-G23</f>
        <v>184.98599999999999</v>
      </c>
      <c r="H22" s="85">
        <f t="shared" si="1"/>
        <v>-49.509000000000007</v>
      </c>
    </row>
    <row r="23" spans="1:8" x14ac:dyDescent="0.25">
      <c r="A23" s="131" t="s">
        <v>74</v>
      </c>
      <c r="B23" s="132"/>
      <c r="C23" s="7">
        <v>0.44</v>
      </c>
      <c r="D23" s="85">
        <f>D21*10%</f>
        <v>-4.524</v>
      </c>
      <c r="E23" s="85">
        <f>E21*10%</f>
        <v>21.531000000000002</v>
      </c>
      <c r="F23" s="85">
        <f>F21*10%</f>
        <v>20.554000000000002</v>
      </c>
      <c r="G23" s="85">
        <f>G21*10%</f>
        <v>20.554000000000002</v>
      </c>
      <c r="H23" s="85">
        <f t="shared" si="1"/>
        <v>-5.5010000000000003</v>
      </c>
    </row>
    <row r="24" spans="1:8" ht="8.25" customHeight="1" x14ac:dyDescent="0.25">
      <c r="A24" s="61"/>
      <c r="B24" s="62"/>
      <c r="C24" s="7"/>
      <c r="D24" s="7"/>
      <c r="E24" s="7"/>
      <c r="F24" s="7"/>
      <c r="G24" s="7"/>
      <c r="H24" s="7"/>
    </row>
    <row r="25" spans="1:8" ht="15.75" customHeight="1" x14ac:dyDescent="0.25">
      <c r="A25" s="133" t="s">
        <v>48</v>
      </c>
      <c r="B25" s="108"/>
      <c r="C25" s="35">
        <v>7.8</v>
      </c>
      <c r="D25" s="35">
        <v>-145.84</v>
      </c>
      <c r="E25" s="35">
        <v>262.87</v>
      </c>
      <c r="F25" s="35">
        <v>253.89</v>
      </c>
      <c r="G25" s="74">
        <f>G26+G27</f>
        <v>25.39</v>
      </c>
      <c r="H25" s="89">
        <f>F25-E25+D25+F25-G23:G25</f>
        <v>73.679999999999964</v>
      </c>
    </row>
    <row r="26" spans="1:8" ht="15.75" customHeight="1" x14ac:dyDescent="0.25">
      <c r="A26" s="45" t="s">
        <v>75</v>
      </c>
      <c r="B26" s="46"/>
      <c r="C26" s="7">
        <v>7.02</v>
      </c>
      <c r="D26" s="35">
        <v>-144.76</v>
      </c>
      <c r="E26" s="85">
        <f>E25-E27</f>
        <v>236.583</v>
      </c>
      <c r="F26" s="85">
        <f>F25-F27</f>
        <v>228.50099999999998</v>
      </c>
      <c r="G26" s="75">
        <v>0</v>
      </c>
      <c r="H26" s="89">
        <f t="shared" ref="H26:H27" si="2">F26-E26+D26+F26-G24:G26</f>
        <v>75.658999999999963</v>
      </c>
    </row>
    <row r="27" spans="1:8" ht="13.5" customHeight="1" x14ac:dyDescent="0.25">
      <c r="A27" s="131" t="s">
        <v>74</v>
      </c>
      <c r="B27" s="132"/>
      <c r="C27" s="7">
        <v>0.78</v>
      </c>
      <c r="D27" s="7">
        <v>-1.08</v>
      </c>
      <c r="E27" s="85">
        <f>E25*10%</f>
        <v>26.287000000000003</v>
      </c>
      <c r="F27" s="85">
        <f>F25*10%</f>
        <v>25.388999999999999</v>
      </c>
      <c r="G27" s="7">
        <v>25.39</v>
      </c>
      <c r="H27" s="89">
        <f t="shared" si="2"/>
        <v>-1.9790000000000063</v>
      </c>
    </row>
    <row r="28" spans="1:8" ht="9.75" customHeight="1" x14ac:dyDescent="0.25">
      <c r="A28" s="87"/>
      <c r="B28" s="88"/>
      <c r="C28" s="7"/>
      <c r="D28" s="7"/>
      <c r="E28" s="7"/>
      <c r="F28" s="7"/>
      <c r="G28" s="7"/>
      <c r="H28" s="35"/>
    </row>
    <row r="29" spans="1:8" ht="13.5" customHeight="1" x14ac:dyDescent="0.25">
      <c r="A29" s="137" t="s">
        <v>135</v>
      </c>
      <c r="B29" s="138"/>
      <c r="C29" s="7"/>
      <c r="D29" s="90">
        <v>-2.54</v>
      </c>
      <c r="E29" s="90">
        <f>E31+E32+E33+E34</f>
        <v>18.79</v>
      </c>
      <c r="F29" s="90">
        <f>F31+F32+F33+F34</f>
        <v>18.48</v>
      </c>
      <c r="G29" s="90">
        <v>18.5</v>
      </c>
      <c r="H29" s="35">
        <f>F29-E29+D29+F29-G27:G29</f>
        <v>-2.8699999999999974</v>
      </c>
    </row>
    <row r="30" spans="1:8" ht="13.5" customHeight="1" x14ac:dyDescent="0.25">
      <c r="A30" s="45" t="s">
        <v>136</v>
      </c>
      <c r="B30" s="86"/>
      <c r="C30" s="7"/>
      <c r="D30" s="7"/>
      <c r="E30" s="7"/>
      <c r="F30" s="7"/>
      <c r="G30" s="7"/>
      <c r="H30" s="35"/>
    </row>
    <row r="31" spans="1:8" ht="13.5" customHeight="1" x14ac:dyDescent="0.25">
      <c r="A31" s="139" t="s">
        <v>137</v>
      </c>
      <c r="B31" s="140"/>
      <c r="C31" s="7"/>
      <c r="D31" s="7">
        <v>-0.18</v>
      </c>
      <c r="E31" s="7">
        <v>2.77</v>
      </c>
      <c r="F31" s="7">
        <v>2.59</v>
      </c>
      <c r="G31" s="7">
        <v>2.59</v>
      </c>
      <c r="H31" s="35">
        <f t="shared" ref="H31:H34" si="3">F31-E31</f>
        <v>-0.18000000000000016</v>
      </c>
    </row>
    <row r="32" spans="1:8" ht="13.5" customHeight="1" x14ac:dyDescent="0.25">
      <c r="A32" s="139" t="s">
        <v>139</v>
      </c>
      <c r="B32" s="140"/>
      <c r="C32" s="7"/>
      <c r="D32" s="7">
        <v>-0.84</v>
      </c>
      <c r="E32" s="7">
        <v>5.2</v>
      </c>
      <c r="F32" s="7">
        <v>5.37</v>
      </c>
      <c r="G32" s="7">
        <v>5.37</v>
      </c>
      <c r="H32" s="35">
        <f t="shared" si="3"/>
        <v>0.16999999999999993</v>
      </c>
    </row>
    <row r="33" spans="1:8" ht="13.5" customHeight="1" x14ac:dyDescent="0.25">
      <c r="A33" s="139" t="s">
        <v>140</v>
      </c>
      <c r="B33" s="140"/>
      <c r="C33" s="7"/>
      <c r="D33" s="7">
        <v>-1.4</v>
      </c>
      <c r="E33" s="7">
        <v>8.94</v>
      </c>
      <c r="F33" s="7">
        <v>8.75</v>
      </c>
      <c r="G33" s="7">
        <v>8.75</v>
      </c>
      <c r="H33" s="35">
        <f t="shared" si="3"/>
        <v>-0.1899999999999995</v>
      </c>
    </row>
    <row r="34" spans="1:8" ht="13.5" customHeight="1" x14ac:dyDescent="0.25">
      <c r="A34" s="45" t="s">
        <v>138</v>
      </c>
      <c r="B34" s="86"/>
      <c r="C34" s="7"/>
      <c r="D34" s="7">
        <v>-0.12</v>
      </c>
      <c r="E34" s="7">
        <v>1.88</v>
      </c>
      <c r="F34" s="7">
        <v>1.77</v>
      </c>
      <c r="G34" s="7">
        <v>1.77</v>
      </c>
      <c r="H34" s="35">
        <f t="shared" si="3"/>
        <v>-0.10999999999999988</v>
      </c>
    </row>
    <row r="35" spans="1:8" ht="12.75" customHeight="1" x14ac:dyDescent="0.25">
      <c r="A35" s="109" t="s">
        <v>123</v>
      </c>
      <c r="B35" s="134"/>
      <c r="C35" s="7"/>
      <c r="D35" s="7"/>
      <c r="E35" s="35">
        <f>E8+E25+E29</f>
        <v>1067.3400000000001</v>
      </c>
      <c r="F35" s="35">
        <f t="shared" ref="F35:G35" si="4">F8+F25+F29</f>
        <v>1029.3</v>
      </c>
      <c r="G35" s="35">
        <f t="shared" si="4"/>
        <v>800.82</v>
      </c>
      <c r="H35" s="7"/>
    </row>
    <row r="36" spans="1:8" ht="13.5" customHeight="1" x14ac:dyDescent="0.25">
      <c r="A36" s="135" t="s">
        <v>124</v>
      </c>
      <c r="B36" s="136"/>
      <c r="C36" s="7"/>
      <c r="D36" s="7"/>
      <c r="E36" s="7"/>
      <c r="F36" s="7"/>
      <c r="G36" s="63"/>
      <c r="H36" s="7"/>
    </row>
    <row r="37" spans="1:8" ht="15" hidden="1" customHeight="1" x14ac:dyDescent="0.25">
      <c r="A37" s="123" t="s">
        <v>108</v>
      </c>
      <c r="B37" s="124"/>
      <c r="C37" s="7">
        <v>0.97</v>
      </c>
      <c r="D37" s="7">
        <v>-0.08</v>
      </c>
      <c r="E37" s="7">
        <v>0.8</v>
      </c>
      <c r="F37" s="7">
        <v>0.76</v>
      </c>
      <c r="G37" s="58"/>
      <c r="H37" s="7">
        <f t="shared" ref="H37" si="5">F37-E37-G37+D37+F37</f>
        <v>0.64</v>
      </c>
    </row>
    <row r="38" spans="1:8" ht="15" hidden="1" customHeight="1" x14ac:dyDescent="0.25">
      <c r="A38" s="125" t="s">
        <v>125</v>
      </c>
      <c r="B38" s="126"/>
      <c r="C38" s="120"/>
      <c r="D38" s="120">
        <v>52.5</v>
      </c>
      <c r="E38" s="120">
        <v>15.66</v>
      </c>
      <c r="F38" s="120">
        <v>14.41</v>
      </c>
      <c r="G38" s="120">
        <v>2.4500000000000002</v>
      </c>
      <c r="H38" s="35">
        <f t="shared" ref="H38:H45" si="6">F38-E38+D38+F38-G36:G38</f>
        <v>63.209999999999994</v>
      </c>
    </row>
    <row r="39" spans="1:8" ht="18" customHeight="1" x14ac:dyDescent="0.25">
      <c r="A39" s="127"/>
      <c r="B39" s="128"/>
      <c r="C39" s="121"/>
      <c r="D39" s="121"/>
      <c r="E39" s="121"/>
      <c r="F39" s="121"/>
      <c r="G39" s="121"/>
      <c r="H39" s="113">
        <v>63.21</v>
      </c>
    </row>
    <row r="40" spans="1:8" ht="3" customHeight="1" x14ac:dyDescent="0.25">
      <c r="A40" s="127"/>
      <c r="B40" s="128"/>
      <c r="C40" s="121"/>
      <c r="D40" s="121"/>
      <c r="E40" s="121"/>
      <c r="F40" s="121"/>
      <c r="G40" s="121"/>
      <c r="H40" s="114"/>
    </row>
    <row r="41" spans="1:8" ht="12.75" customHeight="1" x14ac:dyDescent="0.25">
      <c r="A41" s="129"/>
      <c r="B41" s="130"/>
      <c r="C41" s="122"/>
      <c r="D41" s="122"/>
      <c r="E41" s="122"/>
      <c r="F41" s="122"/>
      <c r="G41" s="122"/>
      <c r="H41" s="115"/>
    </row>
    <row r="42" spans="1:8" ht="16.5" customHeight="1" x14ac:dyDescent="0.25">
      <c r="A42" s="116" t="s">
        <v>75</v>
      </c>
      <c r="B42" s="117"/>
      <c r="C42" s="79"/>
      <c r="D42" s="79">
        <v>52.5</v>
      </c>
      <c r="E42" s="79">
        <f>E38-E44</f>
        <v>13</v>
      </c>
      <c r="F42" s="84">
        <f>F38-F44</f>
        <v>11.96</v>
      </c>
      <c r="G42" s="79">
        <v>0</v>
      </c>
      <c r="H42" s="35">
        <v>63.42</v>
      </c>
    </row>
    <row r="43" spans="1:8" ht="12.75" hidden="1" customHeight="1" x14ac:dyDescent="0.25">
      <c r="A43" s="80"/>
      <c r="B43" s="81"/>
      <c r="C43" s="79"/>
      <c r="D43" s="79"/>
      <c r="E43" s="79"/>
      <c r="F43" s="79"/>
      <c r="G43" s="79"/>
      <c r="H43" s="35">
        <f t="shared" si="6"/>
        <v>0</v>
      </c>
    </row>
    <row r="44" spans="1:8" ht="12" customHeight="1" x14ac:dyDescent="0.25">
      <c r="A44" s="116" t="s">
        <v>57</v>
      </c>
      <c r="B44" s="143"/>
      <c r="C44" s="120"/>
      <c r="D44" s="120">
        <v>0</v>
      </c>
      <c r="E44" s="120">
        <v>2.66</v>
      </c>
      <c r="F44" s="120">
        <v>2.4500000000000002</v>
      </c>
      <c r="G44" s="120">
        <v>2.4500000000000002</v>
      </c>
      <c r="H44" s="35">
        <v>-0.21</v>
      </c>
    </row>
    <row r="45" spans="1:8" ht="1.5" customHeight="1" x14ac:dyDescent="0.25">
      <c r="A45" s="144"/>
      <c r="B45" s="145"/>
      <c r="C45" s="122"/>
      <c r="D45" s="122"/>
      <c r="E45" s="122"/>
      <c r="F45" s="122"/>
      <c r="G45" s="122"/>
      <c r="H45" s="35">
        <f t="shared" si="6"/>
        <v>0</v>
      </c>
    </row>
    <row r="46" spans="1:8" ht="10.5" customHeight="1" x14ac:dyDescent="0.25">
      <c r="A46" s="125" t="s">
        <v>132</v>
      </c>
      <c r="B46" s="126"/>
      <c r="C46" s="120"/>
      <c r="D46" s="120">
        <v>3.6</v>
      </c>
      <c r="E46" s="120">
        <v>0</v>
      </c>
      <c r="F46" s="120">
        <v>0</v>
      </c>
      <c r="G46" s="120">
        <v>0</v>
      </c>
      <c r="H46" s="120">
        <v>3.6</v>
      </c>
    </row>
    <row r="47" spans="1:8" ht="15" hidden="1" customHeight="1" x14ac:dyDescent="0.25">
      <c r="A47" s="127"/>
      <c r="B47" s="128"/>
      <c r="C47" s="121"/>
      <c r="D47" s="121"/>
      <c r="E47" s="121"/>
      <c r="F47" s="121"/>
      <c r="G47" s="121"/>
      <c r="H47" s="121"/>
    </row>
    <row r="48" spans="1:8" ht="15" customHeight="1" x14ac:dyDescent="0.25">
      <c r="A48" s="129"/>
      <c r="B48" s="130"/>
      <c r="C48" s="122"/>
      <c r="D48" s="122"/>
      <c r="E48" s="122"/>
      <c r="F48" s="122"/>
      <c r="G48" s="122"/>
      <c r="H48" s="122"/>
    </row>
    <row r="49" spans="1:8" ht="15" customHeight="1" x14ac:dyDescent="0.25">
      <c r="A49" s="118" t="s">
        <v>74</v>
      </c>
      <c r="B49" s="119"/>
      <c r="C49" s="7"/>
      <c r="D49" s="7">
        <v>0</v>
      </c>
      <c r="E49" s="7">
        <v>0</v>
      </c>
      <c r="F49" s="7">
        <v>0</v>
      </c>
      <c r="G49" s="7">
        <v>0</v>
      </c>
      <c r="H49" s="7"/>
    </row>
    <row r="50" spans="1:8" ht="15" customHeight="1" x14ac:dyDescent="0.25">
      <c r="A50" s="109" t="s">
        <v>133</v>
      </c>
      <c r="B50" s="110"/>
      <c r="C50" s="7"/>
      <c r="D50" s="7">
        <v>9.9600000000000009</v>
      </c>
      <c r="E50" s="7">
        <v>6</v>
      </c>
      <c r="F50" s="7">
        <v>6</v>
      </c>
      <c r="G50" s="7">
        <v>1.02</v>
      </c>
      <c r="H50" s="7">
        <f>F50-G50+D50</f>
        <v>14.940000000000001</v>
      </c>
    </row>
    <row r="51" spans="1:8" ht="15" customHeight="1" x14ac:dyDescent="0.25">
      <c r="A51" s="109" t="s">
        <v>57</v>
      </c>
      <c r="B51" s="110"/>
      <c r="C51" s="7"/>
      <c r="D51" s="7"/>
      <c r="E51" s="85">
        <v>1.02</v>
      </c>
      <c r="F51" s="7">
        <v>1.02</v>
      </c>
      <c r="G51" s="7">
        <v>1.02</v>
      </c>
      <c r="H51" s="7"/>
    </row>
    <row r="52" spans="1:8" ht="18" customHeight="1" x14ac:dyDescent="0.25">
      <c r="A52" s="118" t="s">
        <v>123</v>
      </c>
      <c r="B52" s="119"/>
      <c r="C52" s="7"/>
      <c r="D52" s="7"/>
      <c r="E52" s="7">
        <f>E35+E38+E50</f>
        <v>1089.0000000000002</v>
      </c>
      <c r="F52" s="7">
        <f t="shared" ref="F52:G52" si="7">F35+F38+F50</f>
        <v>1049.71</v>
      </c>
      <c r="G52" s="7">
        <f t="shared" si="7"/>
        <v>804.29000000000008</v>
      </c>
      <c r="H52" s="7"/>
    </row>
    <row r="53" spans="1:8" ht="24" customHeight="1" x14ac:dyDescent="0.25">
      <c r="A53" s="125" t="s">
        <v>131</v>
      </c>
      <c r="B53" s="126"/>
      <c r="C53" s="7"/>
      <c r="D53" s="7">
        <v>-280.27</v>
      </c>
      <c r="E53" s="7"/>
      <c r="F53" s="7"/>
      <c r="G53" s="7"/>
      <c r="H53" s="7">
        <f>F52-E52+D53+F52-G52</f>
        <v>-74.140000000000214</v>
      </c>
    </row>
    <row r="54" spans="1:8" ht="0.75" customHeight="1" x14ac:dyDescent="0.25">
      <c r="A54" s="157"/>
      <c r="B54" s="158"/>
      <c r="C54" s="7"/>
      <c r="D54" s="7"/>
      <c r="E54" s="7"/>
      <c r="F54" s="7"/>
      <c r="G54" s="7"/>
      <c r="H54" s="7"/>
    </row>
    <row r="55" spans="1:8" ht="22.5" customHeight="1" x14ac:dyDescent="0.25">
      <c r="A55" s="109" t="s">
        <v>134</v>
      </c>
      <c r="B55" s="119"/>
      <c r="C55" s="7"/>
      <c r="D55" s="7"/>
      <c r="E55" s="7"/>
      <c r="F55" s="7"/>
      <c r="G55" s="7"/>
      <c r="H55" s="7">
        <f>H56+H57</f>
        <v>-74.140000000000043</v>
      </c>
    </row>
    <row r="56" spans="1:8" ht="15" customHeight="1" x14ac:dyDescent="0.25">
      <c r="A56" s="118" t="s">
        <v>129</v>
      </c>
      <c r="B56" s="119"/>
      <c r="C56" s="7"/>
      <c r="D56" s="7"/>
      <c r="E56" s="7"/>
      <c r="F56" s="7"/>
      <c r="G56" s="7"/>
      <c r="H56" s="7">
        <f>H39+H46+H50</f>
        <v>81.75</v>
      </c>
    </row>
    <row r="57" spans="1:8" ht="15.75" customHeight="1" x14ac:dyDescent="0.25">
      <c r="A57" s="118" t="s">
        <v>130</v>
      </c>
      <c r="B57" s="119"/>
      <c r="C57" s="7"/>
      <c r="D57" s="7"/>
      <c r="E57" s="7"/>
      <c r="F57" s="7"/>
      <c r="G57" s="7"/>
      <c r="H57" s="7">
        <f>H8+H25+H29</f>
        <v>-155.89000000000004</v>
      </c>
    </row>
    <row r="58" spans="1:8" ht="15.75" customHeight="1" x14ac:dyDescent="0.25">
      <c r="A58" s="111"/>
      <c r="B58" s="112"/>
      <c r="C58" s="112"/>
      <c r="D58" s="112"/>
      <c r="E58" s="112"/>
      <c r="F58" s="112"/>
      <c r="G58" s="112"/>
      <c r="H58" s="112"/>
    </row>
    <row r="59" spans="1:8" ht="15.75" customHeight="1" x14ac:dyDescent="0.25">
      <c r="A59" s="112"/>
      <c r="B59" s="112"/>
      <c r="C59" s="112"/>
      <c r="D59" s="112"/>
      <c r="E59" s="112"/>
      <c r="F59" s="112"/>
      <c r="G59" s="112"/>
      <c r="H59" s="112"/>
    </row>
    <row r="60" spans="1:8" ht="15.75" customHeight="1" x14ac:dyDescent="0.25">
      <c r="A60" s="91"/>
      <c r="B60" s="91"/>
      <c r="C60" s="91"/>
      <c r="D60" s="91"/>
      <c r="E60" s="91"/>
      <c r="F60" s="91"/>
      <c r="G60" s="91"/>
      <c r="H60" s="91"/>
    </row>
    <row r="61" spans="1:8" s="56" customFormat="1" ht="15" customHeight="1" x14ac:dyDescent="0.2">
      <c r="A61" s="154" t="s">
        <v>148</v>
      </c>
      <c r="B61" s="155"/>
      <c r="C61" s="155"/>
      <c r="D61" s="155"/>
      <c r="E61" s="155"/>
      <c r="F61" s="155"/>
      <c r="G61" s="155"/>
      <c r="H61" s="156"/>
    </row>
    <row r="62" spans="1:8" ht="0.75" hidden="1" customHeight="1" x14ac:dyDescent="0.25">
      <c r="A62" s="21" t="s">
        <v>49</v>
      </c>
      <c r="D62" s="23"/>
      <c r="E62" s="23"/>
      <c r="F62" s="23"/>
      <c r="G62" s="23"/>
    </row>
    <row r="63" spans="1:8" ht="15.75" customHeight="1" x14ac:dyDescent="0.25">
      <c r="A63" s="146" t="s">
        <v>60</v>
      </c>
      <c r="B63" s="132"/>
      <c r="C63" s="132"/>
      <c r="D63" s="148"/>
      <c r="E63" s="37" t="s">
        <v>61</v>
      </c>
      <c r="F63" s="37" t="s">
        <v>62</v>
      </c>
      <c r="G63" s="37" t="s">
        <v>126</v>
      </c>
      <c r="H63" s="6" t="s">
        <v>127</v>
      </c>
    </row>
    <row r="64" spans="1:8" ht="17.25" customHeight="1" x14ac:dyDescent="0.25">
      <c r="A64" s="106" t="s">
        <v>59</v>
      </c>
      <c r="B64" s="107"/>
      <c r="C64" s="107"/>
      <c r="D64" s="108"/>
      <c r="E64" s="38"/>
      <c r="F64" s="37"/>
      <c r="G64" s="39">
        <v>0</v>
      </c>
      <c r="H64" s="6"/>
    </row>
    <row r="65" spans="1:8" ht="17.25" customHeight="1" x14ac:dyDescent="0.25">
      <c r="A65" s="106"/>
      <c r="B65" s="107"/>
      <c r="C65" s="107"/>
      <c r="D65" s="108"/>
      <c r="E65" s="38"/>
      <c r="F65" s="37"/>
      <c r="G65" s="39"/>
      <c r="H65" s="6"/>
    </row>
    <row r="66" spans="1:8" ht="15.75" customHeight="1" x14ac:dyDescent="0.25">
      <c r="A66" s="106" t="s">
        <v>8</v>
      </c>
      <c r="B66" s="107"/>
      <c r="C66" s="107"/>
      <c r="D66" s="108"/>
      <c r="E66" s="38"/>
      <c r="F66" s="37"/>
      <c r="G66" s="39">
        <f>SUM(G64:G65)</f>
        <v>0</v>
      </c>
      <c r="H66" s="77"/>
    </row>
    <row r="67" spans="1:8" ht="12.75" customHeight="1" x14ac:dyDescent="0.25">
      <c r="A67" s="48"/>
      <c r="B67" s="49"/>
      <c r="C67" s="49"/>
      <c r="D67" s="49"/>
      <c r="E67" s="72"/>
      <c r="F67" s="50"/>
      <c r="G67" s="73"/>
    </row>
    <row r="68" spans="1:8" ht="12.75" customHeight="1" x14ac:dyDescent="0.25">
      <c r="A68" s="48"/>
      <c r="B68" s="49"/>
      <c r="C68" s="49"/>
      <c r="D68" s="49"/>
      <c r="E68" s="72"/>
      <c r="F68" s="50"/>
      <c r="G68" s="73"/>
    </row>
    <row r="69" spans="1:8" ht="14.25" customHeight="1" x14ac:dyDescent="0.25">
      <c r="A69" s="21" t="s">
        <v>50</v>
      </c>
      <c r="D69" s="23"/>
      <c r="E69" s="23"/>
      <c r="F69" s="23"/>
      <c r="G69" s="23"/>
    </row>
    <row r="70" spans="1:8" ht="13.5" customHeight="1" x14ac:dyDescent="0.25">
      <c r="A70" s="21" t="s">
        <v>51</v>
      </c>
      <c r="D70" s="23"/>
      <c r="E70" s="23"/>
      <c r="F70" s="23"/>
      <c r="G70" s="23"/>
    </row>
    <row r="71" spans="1:8" ht="15.75" customHeight="1" x14ac:dyDescent="0.25">
      <c r="A71" s="146" t="s">
        <v>64</v>
      </c>
      <c r="B71" s="132"/>
      <c r="C71" s="132"/>
      <c r="D71" s="132"/>
      <c r="E71" s="148"/>
      <c r="F71" s="41" t="s">
        <v>62</v>
      </c>
      <c r="G71" s="40" t="s">
        <v>63</v>
      </c>
    </row>
    <row r="72" spans="1:8" ht="15" customHeight="1" x14ac:dyDescent="0.25">
      <c r="A72" s="106"/>
      <c r="B72" s="107"/>
      <c r="C72" s="107"/>
      <c r="D72" s="107"/>
      <c r="E72" s="108"/>
      <c r="F72" s="37" t="s">
        <v>59</v>
      </c>
      <c r="G72" s="37">
        <v>0</v>
      </c>
    </row>
    <row r="73" spans="1:8" ht="13.5" customHeight="1" x14ac:dyDescent="0.25">
      <c r="A73" s="48"/>
      <c r="B73" s="49"/>
      <c r="C73" s="49"/>
      <c r="D73" s="49"/>
      <c r="E73" s="49"/>
      <c r="F73" s="50"/>
      <c r="G73" s="50"/>
    </row>
    <row r="74" spans="1:8" ht="15.75" customHeight="1" x14ac:dyDescent="0.25">
      <c r="A74" s="54" t="s">
        <v>76</v>
      </c>
      <c r="B74" s="55"/>
      <c r="C74" s="55"/>
      <c r="D74" s="55"/>
      <c r="E74" s="55"/>
      <c r="F74" s="37"/>
      <c r="G74" s="37"/>
    </row>
    <row r="75" spans="1:8" ht="14.25" customHeight="1" x14ac:dyDescent="0.25">
      <c r="A75" s="146" t="s">
        <v>77</v>
      </c>
      <c r="B75" s="147"/>
      <c r="C75" s="92" t="s">
        <v>78</v>
      </c>
      <c r="D75" s="147"/>
      <c r="E75" s="37" t="s">
        <v>79</v>
      </c>
      <c r="F75" s="37" t="s">
        <v>80</v>
      </c>
      <c r="G75" s="37" t="s">
        <v>81</v>
      </c>
    </row>
    <row r="76" spans="1:8" ht="15.75" customHeight="1" x14ac:dyDescent="0.25">
      <c r="A76" s="146" t="s">
        <v>117</v>
      </c>
      <c r="B76" s="147"/>
      <c r="C76" s="92" t="s">
        <v>59</v>
      </c>
      <c r="D76" s="148"/>
      <c r="E76" s="37">
        <v>3</v>
      </c>
      <c r="F76" s="37" t="s">
        <v>59</v>
      </c>
      <c r="G76" s="37" t="s">
        <v>59</v>
      </c>
    </row>
    <row r="77" spans="1:8" x14ac:dyDescent="0.25">
      <c r="A77" s="51"/>
      <c r="B77" s="52"/>
      <c r="C77" s="28"/>
      <c r="D77" s="53"/>
      <c r="E77" s="50"/>
      <c r="F77" s="50"/>
      <c r="G77" s="50"/>
    </row>
    <row r="78" spans="1:8" x14ac:dyDescent="0.25">
      <c r="A78" s="76"/>
      <c r="B78" s="76"/>
      <c r="C78" s="76"/>
      <c r="D78" s="76"/>
      <c r="E78" s="76"/>
      <c r="F78" s="76"/>
      <c r="G78" s="76"/>
      <c r="H78" s="76"/>
    </row>
    <row r="79" spans="1:8" x14ac:dyDescent="0.25">
      <c r="A79" s="21" t="s">
        <v>109</v>
      </c>
      <c r="D79" s="23"/>
      <c r="E79" s="23"/>
      <c r="F79" s="23"/>
      <c r="G79" s="23"/>
    </row>
    <row r="80" spans="1:8" ht="18" customHeight="1" x14ac:dyDescent="0.25">
      <c r="A80" s="22" t="s">
        <v>149</v>
      </c>
      <c r="B80" s="70"/>
      <c r="C80" s="70"/>
      <c r="F80" s="57"/>
    </row>
    <row r="81" spans="1:7" x14ac:dyDescent="0.25">
      <c r="A81" s="141" t="s">
        <v>143</v>
      </c>
      <c r="B81" s="142"/>
      <c r="C81" s="142"/>
      <c r="D81" s="142"/>
      <c r="E81" s="142"/>
      <c r="F81" s="142"/>
      <c r="G81" s="142"/>
    </row>
    <row r="82" spans="1:7" ht="17.25" customHeight="1" x14ac:dyDescent="0.25">
      <c r="A82" s="142"/>
      <c r="B82" s="142"/>
      <c r="C82" s="142"/>
      <c r="D82" s="142"/>
      <c r="E82" s="142"/>
      <c r="F82" s="142"/>
      <c r="G82" s="142"/>
    </row>
    <row r="83" spans="1:7" x14ac:dyDescent="0.25">
      <c r="A83" s="76"/>
      <c r="B83" s="76"/>
      <c r="C83" s="76"/>
      <c r="D83" s="76"/>
      <c r="E83" s="76"/>
      <c r="F83" s="76"/>
      <c r="G83" s="76"/>
    </row>
    <row r="84" spans="1:7" x14ac:dyDescent="0.25">
      <c r="A84" s="71"/>
      <c r="B84" s="71"/>
      <c r="C84" s="71"/>
      <c r="D84" s="71"/>
      <c r="E84" s="71"/>
      <c r="F84" s="71"/>
      <c r="G84" s="71"/>
    </row>
    <row r="85" spans="1:7" x14ac:dyDescent="0.25">
      <c r="A85" s="23" t="s">
        <v>82</v>
      </c>
      <c r="B85" s="56"/>
    </row>
    <row r="86" spans="1:7" x14ac:dyDescent="0.25">
      <c r="A86" s="23" t="s">
        <v>83</v>
      </c>
      <c r="B86" s="56"/>
      <c r="E86" s="23" t="s">
        <v>84</v>
      </c>
    </row>
    <row r="87" spans="1:7" x14ac:dyDescent="0.25">
      <c r="A87" s="23" t="s">
        <v>118</v>
      </c>
      <c r="B87" s="56"/>
    </row>
    <row r="88" spans="1:7" ht="23.25" customHeight="1" x14ac:dyDescent="0.25">
      <c r="A88" s="23"/>
      <c r="B88" s="56"/>
    </row>
    <row r="89" spans="1:7" ht="16.5" customHeight="1" x14ac:dyDescent="0.25">
      <c r="A89" s="19" t="s">
        <v>85</v>
      </c>
    </row>
    <row r="90" spans="1:7" x14ac:dyDescent="0.25">
      <c r="A90" s="19" t="s">
        <v>86</v>
      </c>
    </row>
    <row r="91" spans="1:7" x14ac:dyDescent="0.25">
      <c r="A91" s="19" t="s">
        <v>87</v>
      </c>
    </row>
    <row r="92" spans="1:7" x14ac:dyDescent="0.25">
      <c r="A92" s="19" t="s">
        <v>88</v>
      </c>
    </row>
    <row r="93" spans="1:7" x14ac:dyDescent="0.25">
      <c r="A93" s="19"/>
    </row>
  </sheetData>
  <mergeCells count="64">
    <mergeCell ref="A71:E71"/>
    <mergeCell ref="A72:E72"/>
    <mergeCell ref="H46:H48"/>
    <mergeCell ref="G46:G48"/>
    <mergeCell ref="A75:B75"/>
    <mergeCell ref="A63:D63"/>
    <mergeCell ref="A64:D64"/>
    <mergeCell ref="A46:B48"/>
    <mergeCell ref="C46:C48"/>
    <mergeCell ref="D46:D48"/>
    <mergeCell ref="A61:H61"/>
    <mergeCell ref="A56:B56"/>
    <mergeCell ref="A55:B55"/>
    <mergeCell ref="A57:B57"/>
    <mergeCell ref="A52:B52"/>
    <mergeCell ref="A53:B54"/>
    <mergeCell ref="A3:B3"/>
    <mergeCell ref="A8:B8"/>
    <mergeCell ref="A10:B10"/>
    <mergeCell ref="A11:H11"/>
    <mergeCell ref="A12:B12"/>
    <mergeCell ref="A4:B4"/>
    <mergeCell ref="A7:H7"/>
    <mergeCell ref="A14:B14"/>
    <mergeCell ref="A15:B15"/>
    <mergeCell ref="A17:B17"/>
    <mergeCell ref="A18:B18"/>
    <mergeCell ref="A20:B20"/>
    <mergeCell ref="A81:G82"/>
    <mergeCell ref="D38:D41"/>
    <mergeCell ref="C38:C41"/>
    <mergeCell ref="F46:F48"/>
    <mergeCell ref="G44:G45"/>
    <mergeCell ref="G38:G41"/>
    <mergeCell ref="A44:B45"/>
    <mergeCell ref="C44:C45"/>
    <mergeCell ref="D44:D45"/>
    <mergeCell ref="E44:E45"/>
    <mergeCell ref="F44:F45"/>
    <mergeCell ref="E46:E48"/>
    <mergeCell ref="A76:B76"/>
    <mergeCell ref="C75:D75"/>
    <mergeCell ref="C76:D76"/>
    <mergeCell ref="A66:D66"/>
    <mergeCell ref="A37:B37"/>
    <mergeCell ref="A38:B41"/>
    <mergeCell ref="A23:B23"/>
    <mergeCell ref="A25:B25"/>
    <mergeCell ref="A35:B35"/>
    <mergeCell ref="A36:B36"/>
    <mergeCell ref="A27:B27"/>
    <mergeCell ref="A29:B29"/>
    <mergeCell ref="A31:B31"/>
    <mergeCell ref="A32:B32"/>
    <mergeCell ref="A33:B33"/>
    <mergeCell ref="A65:D65"/>
    <mergeCell ref="A50:B50"/>
    <mergeCell ref="A51:B51"/>
    <mergeCell ref="A58:H59"/>
    <mergeCell ref="H39:H41"/>
    <mergeCell ref="A42:B42"/>
    <mergeCell ref="A49:B49"/>
    <mergeCell ref="E38:E41"/>
    <mergeCell ref="F38:F4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2019-02-28T01:58:53Z</cp:lastPrinted>
  <dcterms:created xsi:type="dcterms:W3CDTF">2013-02-18T04:38:06Z</dcterms:created>
  <dcterms:modified xsi:type="dcterms:W3CDTF">2019-03-04T04:34:52Z</dcterms:modified>
</cp:coreProperties>
</file>