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8" l="1"/>
  <c r="H42" i="8"/>
  <c r="H43" i="8"/>
  <c r="H44" i="8"/>
  <c r="H45" i="8"/>
  <c r="E39" i="8"/>
  <c r="C8" i="8"/>
  <c r="G12" i="8"/>
  <c r="H39" i="8"/>
  <c r="E40" i="8"/>
  <c r="E41" i="8"/>
  <c r="E8" i="8"/>
  <c r="F29" i="8"/>
  <c r="G15" i="8"/>
  <c r="G21" i="8"/>
  <c r="G8" i="8"/>
  <c r="F8" i="8"/>
  <c r="G31" i="8"/>
  <c r="G33" i="8"/>
  <c r="G29" i="8"/>
  <c r="E29" i="8"/>
  <c r="H29" i="8"/>
  <c r="H31" i="8"/>
  <c r="F39" i="8"/>
  <c r="G39" i="8"/>
  <c r="G37" i="8"/>
  <c r="G40" i="8"/>
  <c r="G32" i="8"/>
  <c r="H33" i="8"/>
  <c r="G34" i="8"/>
  <c r="H34" i="8"/>
  <c r="F27" i="8"/>
  <c r="F26" i="8"/>
  <c r="C10" i="8"/>
  <c r="C9" i="8"/>
  <c r="H32" i="8"/>
  <c r="E23" i="8"/>
  <c r="E27" i="8"/>
  <c r="E26" i="8"/>
  <c r="G27" i="8"/>
  <c r="G25" i="8"/>
  <c r="H25" i="8"/>
  <c r="F38" i="8"/>
  <c r="E38" i="8"/>
  <c r="D23" i="8"/>
  <c r="D22" i="8"/>
  <c r="F40" i="8"/>
  <c r="G50" i="8"/>
  <c r="F23" i="8"/>
  <c r="F22" i="8"/>
  <c r="G23" i="8"/>
  <c r="G22" i="8"/>
  <c r="G14" i="8"/>
  <c r="G13" i="8"/>
  <c r="C27" i="8"/>
  <c r="C26" i="8"/>
  <c r="C23" i="8"/>
  <c r="C22" i="8"/>
  <c r="C17" i="8"/>
  <c r="C16" i="8"/>
  <c r="F17" i="8"/>
  <c r="E17" i="8"/>
  <c r="D17" i="8"/>
  <c r="D16" i="8"/>
  <c r="E16" i="8"/>
  <c r="H15" i="8"/>
  <c r="F14" i="8"/>
  <c r="F13" i="8"/>
  <c r="E14" i="8"/>
  <c r="D14" i="8"/>
  <c r="E13" i="8"/>
  <c r="H12" i="8"/>
  <c r="D10" i="8"/>
  <c r="D9" i="8"/>
  <c r="G17" i="8"/>
  <c r="D20" i="8"/>
  <c r="D19" i="8"/>
  <c r="C14" i="8"/>
  <c r="C13" i="8"/>
  <c r="H14" i="8"/>
  <c r="F35" i="8"/>
  <c r="D13" i="8"/>
  <c r="H13" i="8"/>
  <c r="E10" i="8"/>
  <c r="E9" i="8"/>
  <c r="E35" i="8"/>
  <c r="H26" i="8"/>
  <c r="F10" i="8"/>
  <c r="F9" i="8"/>
  <c r="H23" i="8"/>
  <c r="E22" i="8"/>
  <c r="H17" i="8"/>
  <c r="H22" i="8"/>
  <c r="F16" i="8"/>
  <c r="H16" i="8"/>
  <c r="G16" i="8"/>
  <c r="H21" i="8"/>
  <c r="H27" i="8"/>
  <c r="H38" i="8"/>
  <c r="H8" i="8"/>
  <c r="F41" i="8"/>
  <c r="G35" i="8"/>
  <c r="G10" i="8"/>
  <c r="G9" i="8"/>
  <c r="H9" i="8"/>
  <c r="H10" i="8"/>
  <c r="H37" i="8"/>
  <c r="G41" i="8"/>
</calcChain>
</file>

<file path=xl/sharedStrings.xml><?xml version="1.0" encoding="utf-8"?>
<sst xmlns="http://schemas.openxmlformats.org/spreadsheetml/2006/main" count="158" uniqueCount="138">
  <si>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</si>
  <si>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</si>
  <si>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</si>
  <si>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</si>
  <si>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</si>
  <si>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</si>
  <si>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</si>
  <si>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</si>
  <si>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</si>
  <si>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</si>
  <si>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</si>
  <si>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</si>
  <si>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</si>
  <si>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</si>
  <si>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</si>
  <si>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</si>
  <si>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</si>
  <si>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</si>
  <si>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</si>
  <si>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</si>
  <si>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</si>
  <si>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</si>
  <si>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</si>
  <si>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</si>
  <si>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</si>
  <si>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</si>
  <si>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</si>
  <si>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</si>
  <si>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</si>
  <si>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</si>
  <si>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</si>
  <si>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</si>
  <si>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</si>
  <si>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</si>
  <si>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</si>
  <si>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</si>
  <si>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</si>
  <si>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</si>
  <si>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</si>
  <si>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</si>
  <si>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</si>
  <si>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</si>
  <si>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</si>
  <si>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</si>
  <si>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</si>
  <si>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</si>
  <si>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</si>
  <si>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</si>
  <si>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</si>
  <si>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</si>
  <si>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</si>
  <si>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</si>
  <si>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</si>
  <si>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</si>
  <si>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</si>
  <si>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</si>
  <si>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</si>
  <si>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</si>
  <si>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</si>
  <si>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</si>
  <si>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</si>
  <si>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</si>
  <si>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</si>
  <si>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</si>
  <si>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</si>
  <si>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</si>
  <si>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</si>
  <si>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</si>
  <si>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</si>
  <si>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</si>
  <si>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</si>
  <si>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</si>
  <si>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</si>
  <si>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</si>
  <si>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</si>
  <si>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</si>
  <si>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</si>
  <si>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</si>
  <si>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</si>
  <si>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</si>
  <si>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</si>
  <si>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</si>
  <si>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</si>
  <si>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</si>
  <si>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</si>
  <si>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</si>
  <si>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</si>
  <si>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</si>
  <si>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</si>
  <si>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</si>
  <si>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</si>
  <si>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</si>
  <si>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</si>
  <si>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</si>
  <si>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</si>
  <si>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№ 59 по ул.Светланская</t>
  </si>
  <si>
    <t>01.05.2010 г.</t>
  </si>
  <si>
    <t>Ленинского района"</t>
  </si>
  <si>
    <t>ООО "Комфорт"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</si>
  <si>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</si>
  <si>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</si>
  <si>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</si>
  <si>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</si>
  <si>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</si>
  <si>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</si>
  <si>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</si>
  <si>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</si>
  <si>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ПО ДОМУ:</t>
  </si>
  <si>
    <t>ВСЕГО С УЧЕТОМ ОСТАТКОВ:</t>
  </si>
  <si>
    <t>исполн-ль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</si>
  <si>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</si>
  <si>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</si>
  <si>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</si>
  <si>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</si>
  <si>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</si>
  <si>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</si>
  <si>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</si>
  <si>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103,70 м2</t>
  </si>
  <si>
    <t>36,40 м2</t>
  </si>
  <si>
    <t>Часть 4</t>
  </si>
  <si>
    <t>668,20 м2</t>
  </si>
  <si>
    <t xml:space="preserve">                       Отчет ООО "Управляющей компании Ленинского района"  за 2019 г.</t>
  </si>
  <si>
    <t xml:space="preserve">                ООО "Управляющая компания Ленинского района"</t>
  </si>
  <si>
    <t>Тяптин Андрей Александрович</t>
  </si>
  <si>
    <t>6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</si>
  <si>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</si>
  <si>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</si>
  <si>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</si>
  <si>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</si>
  <si>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</si>
  <si>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работы в 2019г не производились</t>
  </si>
  <si>
    <t>План по статье "текущий ремонт" на 2020 год</t>
  </si>
  <si>
    <t>А.А.Тяптин</t>
  </si>
  <si>
    <t>Исп:</t>
  </si>
  <si>
    <t>2-205-087</t>
  </si>
  <si>
    <t>1. Текущий ремонт коммуникаций, проходящих через нежилые помещения</t>
  </si>
  <si>
    <t>Управляющая компания предлагает: ремонт системы электроснабжения .Выполнение предложенных или иных необходимых работ, возможно, за счет дополнительного их сбора, на основании общего собрания собственников.</t>
  </si>
  <si>
    <t xml:space="preserve">ИСХ.  №  650/03   от  17.03.2020  год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</si>
</sst>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9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/>
    <xf numFmtId="164" fontId="12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9" fillId="2" borderId="2" xfId="0" applyFont="1" applyFill="1" applyBorder="1" applyAlignment="1">
      <alignment horizontal="left"/>
    </xf>
    <xf numFmtId="2" fontId="0" fillId="0" borderId="0" xfId="0" applyNumberFormat="1"/>
    <xf numFmtId="2" fontId="4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B4" sqref="B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121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4"/>
      <c r="C3" s="23" t="s">
        <v>95</v>
      </c>
    </row>
    <row r="4" spans="1:4" s="22" customFormat="1" ht="14.25" customHeight="1" x14ac:dyDescent="0.2">
      <c r="A4" s="21" t="s">
        <v>137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45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122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0" t="s">
        <v>123</v>
      </c>
      <c r="D9" s="121"/>
    </row>
    <row r="10" spans="1:4" s="3" customFormat="1" ht="24" customHeight="1" x14ac:dyDescent="0.25">
      <c r="A10" s="13" t="s">
        <v>2</v>
      </c>
      <c r="B10" s="15" t="s">
        <v>11</v>
      </c>
      <c r="C10" s="122" t="s">
        <v>69</v>
      </c>
      <c r="D10" s="123"/>
    </row>
    <row r="11" spans="1:4" s="3" customFormat="1" ht="15" customHeight="1" x14ac:dyDescent="0.25">
      <c r="A11" s="13" t="s">
        <v>3</v>
      </c>
      <c r="B11" s="14" t="s">
        <v>12</v>
      </c>
      <c r="C11" s="120" t="s">
        <v>13</v>
      </c>
      <c r="D11" s="121"/>
    </row>
    <row r="12" spans="1:4" s="3" customFormat="1" ht="20.25" customHeight="1" x14ac:dyDescent="0.25">
      <c r="A12" s="127">
        <v>5</v>
      </c>
      <c r="B12" s="127" t="s">
        <v>79</v>
      </c>
      <c r="C12" s="47" t="s">
        <v>80</v>
      </c>
      <c r="D12" s="48" t="s">
        <v>81</v>
      </c>
    </row>
    <row r="13" spans="1:4" s="3" customFormat="1" ht="14.25" customHeight="1" x14ac:dyDescent="0.25">
      <c r="A13" s="127"/>
      <c r="B13" s="127"/>
      <c r="C13" s="47" t="s">
        <v>82</v>
      </c>
      <c r="D13" s="48" t="s">
        <v>83</v>
      </c>
    </row>
    <row r="14" spans="1:4" s="3" customFormat="1" x14ac:dyDescent="0.25">
      <c r="A14" s="127"/>
      <c r="B14" s="127"/>
      <c r="C14" s="47" t="s">
        <v>84</v>
      </c>
      <c r="D14" s="48" t="s">
        <v>85</v>
      </c>
    </row>
    <row r="15" spans="1:4" s="3" customFormat="1" ht="16.5" customHeight="1" x14ac:dyDescent="0.25">
      <c r="A15" s="127"/>
      <c r="B15" s="127"/>
      <c r="C15" s="47" t="s">
        <v>86</v>
      </c>
      <c r="D15" s="48" t="s">
        <v>88</v>
      </c>
    </row>
    <row r="16" spans="1:4" s="3" customFormat="1" ht="16.5" customHeight="1" x14ac:dyDescent="0.25">
      <c r="A16" s="127"/>
      <c r="B16" s="127"/>
      <c r="C16" s="47" t="s">
        <v>87</v>
      </c>
      <c r="D16" s="48" t="s">
        <v>81</v>
      </c>
    </row>
    <row r="17" spans="1:4" s="5" customFormat="1" ht="15.75" customHeight="1" x14ac:dyDescent="0.25">
      <c r="A17" s="127"/>
      <c r="B17" s="127"/>
      <c r="C17" s="47" t="s">
        <v>89</v>
      </c>
      <c r="D17" s="48" t="s">
        <v>90</v>
      </c>
    </row>
    <row r="18" spans="1:4" s="5" customFormat="1" ht="15.75" customHeight="1" x14ac:dyDescent="0.25">
      <c r="A18" s="127"/>
      <c r="B18" s="127"/>
      <c r="C18" s="49" t="s">
        <v>91</v>
      </c>
      <c r="D18" s="48" t="s">
        <v>92</v>
      </c>
    </row>
    <row r="19" spans="1:4" ht="21.75" customHeight="1" x14ac:dyDescent="0.25">
      <c r="A19" s="13" t="s">
        <v>4</v>
      </c>
      <c r="B19" s="14" t="s">
        <v>14</v>
      </c>
      <c r="C19" s="128" t="s">
        <v>77</v>
      </c>
      <c r="D19" s="129"/>
    </row>
    <row r="20" spans="1:4" s="5" customFormat="1" ht="28.5" customHeight="1" x14ac:dyDescent="0.25">
      <c r="A20" s="13" t="s">
        <v>5</v>
      </c>
      <c r="B20" s="107" t="s">
        <v>15</v>
      </c>
      <c r="C20" s="130" t="s">
        <v>49</v>
      </c>
      <c r="D20" s="131"/>
    </row>
    <row r="21" spans="1:4" s="5" customFormat="1" ht="15" customHeight="1" x14ac:dyDescent="0.25">
      <c r="A21" s="13" t="s">
        <v>6</v>
      </c>
      <c r="B21" s="14" t="s">
        <v>16</v>
      </c>
      <c r="C21" s="122" t="s">
        <v>17</v>
      </c>
      <c r="D21" s="132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2.25" customHeight="1" x14ac:dyDescent="0.25">
      <c r="A26" s="124" t="s">
        <v>24</v>
      </c>
      <c r="B26" s="125"/>
      <c r="C26" s="125"/>
      <c r="D26" s="126"/>
    </row>
    <row r="27" spans="1:4" ht="12" customHeight="1" x14ac:dyDescent="0.25">
      <c r="A27" s="44"/>
      <c r="B27" s="45"/>
      <c r="C27" s="45"/>
      <c r="D27" s="46"/>
    </row>
    <row r="28" spans="1:4" ht="13.5" customHeight="1" x14ac:dyDescent="0.25">
      <c r="A28" s="7">
        <v>1</v>
      </c>
      <c r="B28" s="6" t="s">
        <v>93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98</v>
      </c>
      <c r="C30" s="6" t="s">
        <v>22</v>
      </c>
      <c r="D30" s="6" t="s">
        <v>94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110</v>
      </c>
      <c r="C33" s="6" t="s">
        <v>99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18">
        <v>1918</v>
      </c>
      <c r="D38" s="119"/>
    </row>
    <row r="39" spans="1:4" x14ac:dyDescent="0.25">
      <c r="A39" s="7">
        <v>2</v>
      </c>
      <c r="B39" s="6" t="s">
        <v>31</v>
      </c>
      <c r="C39" s="118">
        <v>3</v>
      </c>
      <c r="D39" s="119"/>
    </row>
    <row r="40" spans="1:4" x14ac:dyDescent="0.25">
      <c r="A40" s="7">
        <v>3</v>
      </c>
      <c r="B40" s="6" t="s">
        <v>32</v>
      </c>
      <c r="C40" s="118">
        <v>1</v>
      </c>
      <c r="D40" s="119"/>
    </row>
    <row r="41" spans="1:4" ht="15" customHeight="1" x14ac:dyDescent="0.25">
      <c r="A41" s="7">
        <v>4</v>
      </c>
      <c r="B41" s="6" t="s">
        <v>30</v>
      </c>
      <c r="C41" s="118" t="s">
        <v>70</v>
      </c>
      <c r="D41" s="119"/>
    </row>
    <row r="42" spans="1:4" x14ac:dyDescent="0.25">
      <c r="A42" s="7">
        <v>5</v>
      </c>
      <c r="B42" s="6" t="s">
        <v>33</v>
      </c>
      <c r="C42" s="118" t="s">
        <v>70</v>
      </c>
      <c r="D42" s="119"/>
    </row>
    <row r="43" spans="1:4" x14ac:dyDescent="0.25">
      <c r="A43" s="7">
        <v>6</v>
      </c>
      <c r="B43" s="6" t="s">
        <v>34</v>
      </c>
      <c r="C43" s="118" t="s">
        <v>117</v>
      </c>
      <c r="D43" s="119"/>
    </row>
    <row r="44" spans="1:4" ht="15" customHeight="1" x14ac:dyDescent="0.25">
      <c r="A44" s="7">
        <v>7</v>
      </c>
      <c r="B44" s="6" t="s">
        <v>35</v>
      </c>
      <c r="C44" s="118" t="s">
        <v>120</v>
      </c>
      <c r="D44" s="119"/>
    </row>
    <row r="45" spans="1:4" x14ac:dyDescent="0.25">
      <c r="A45" s="7">
        <v>8</v>
      </c>
      <c r="B45" s="6" t="s">
        <v>36</v>
      </c>
      <c r="C45" s="118" t="s">
        <v>118</v>
      </c>
      <c r="D45" s="119"/>
    </row>
    <row r="46" spans="1:4" x14ac:dyDescent="0.25">
      <c r="A46" s="7">
        <v>9</v>
      </c>
      <c r="B46" s="6" t="s">
        <v>100</v>
      </c>
      <c r="C46" s="118" t="s">
        <v>124</v>
      </c>
      <c r="D46" s="123"/>
    </row>
    <row r="47" spans="1:4" x14ac:dyDescent="0.25">
      <c r="A47" s="7">
        <v>10</v>
      </c>
      <c r="B47" s="6" t="s">
        <v>68</v>
      </c>
      <c r="C47" s="133" t="s">
        <v>96</v>
      </c>
      <c r="D47" s="119"/>
    </row>
    <row r="48" spans="1:4" x14ac:dyDescent="0.25">
      <c r="A48" s="4"/>
    </row>
    <row r="49" spans="1:4" x14ac:dyDescent="0.25">
      <c r="A49" s="4"/>
    </row>
    <row r="51" spans="1:4" x14ac:dyDescent="0.25">
      <c r="A51" s="50"/>
      <c r="B51" s="50"/>
      <c r="C51" s="51"/>
      <c r="D51" s="52"/>
    </row>
    <row r="52" spans="1:4" x14ac:dyDescent="0.25">
      <c r="A52" s="50"/>
      <c r="B52" s="50"/>
      <c r="C52" s="51"/>
      <c r="D52" s="52"/>
    </row>
    <row r="53" spans="1:4" x14ac:dyDescent="0.25">
      <c r="A53" s="50"/>
      <c r="B53" s="50"/>
      <c r="C53" s="51"/>
      <c r="D53" s="52"/>
    </row>
    <row r="54" spans="1:4" x14ac:dyDescent="0.25">
      <c r="A54" s="50"/>
      <c r="B54" s="50"/>
      <c r="C54" s="51"/>
      <c r="D54" s="52"/>
    </row>
    <row r="55" spans="1:4" x14ac:dyDescent="0.25">
      <c r="A55" s="50"/>
      <c r="B55" s="50"/>
      <c r="C55" s="53"/>
      <c r="D55" s="52"/>
    </row>
    <row r="56" spans="1:4" x14ac:dyDescent="0.25">
      <c r="A56" s="50"/>
      <c r="B56" s="50"/>
      <c r="C56" s="54"/>
      <c r="D56" s="52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35" zoomScale="130" zoomScaleNormal="130" workbookViewId="0">
      <selection sqref="A1:H69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111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 x14ac:dyDescent="0.25">
      <c r="A1" s="4" t="s">
        <v>106</v>
      </c>
      <c r="B1"/>
      <c r="C1" s="74"/>
      <c r="D1" s="34"/>
      <c r="G1" s="34"/>
      <c r="H1" s="1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6.5" customHeight="1" x14ac:dyDescent="0.25">
      <c r="A2" s="4" t="s">
        <v>125</v>
      </c>
      <c r="B2"/>
      <c r="C2" s="74"/>
      <c r="D2" s="34"/>
      <c r="G2" s="34"/>
      <c r="H2" s="19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s="85" customFormat="1" ht="24" customHeight="1" x14ac:dyDescent="0.25">
      <c r="A3" s="134" t="s">
        <v>126</v>
      </c>
      <c r="B3" s="134"/>
      <c r="C3" s="78"/>
      <c r="D3" s="79">
        <v>-315.45999999999998</v>
      </c>
      <c r="E3" s="80"/>
      <c r="F3" s="81"/>
      <c r="G3" s="81"/>
      <c r="H3" s="82"/>
      <c r="I3" s="83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6" s="85" customFormat="1" ht="14.25" customHeight="1" x14ac:dyDescent="0.25">
      <c r="A4" s="134" t="s">
        <v>104</v>
      </c>
      <c r="B4" s="135"/>
      <c r="C4" s="78"/>
      <c r="D4" s="79"/>
      <c r="E4" s="80"/>
      <c r="F4" s="81"/>
      <c r="G4" s="81"/>
      <c r="H4" s="86"/>
      <c r="I4" s="83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s="85" customFormat="1" ht="15" customHeight="1" x14ac:dyDescent="0.25">
      <c r="A5" s="134" t="s">
        <v>105</v>
      </c>
      <c r="B5" s="135"/>
      <c r="C5" s="78"/>
      <c r="D5" s="79"/>
      <c r="E5" s="80"/>
      <c r="F5" s="81"/>
      <c r="G5" s="81"/>
      <c r="H5" s="82"/>
      <c r="I5" s="83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6" ht="15" customHeight="1" x14ac:dyDescent="0.25">
      <c r="A6" s="138" t="s">
        <v>127</v>
      </c>
      <c r="B6" s="139"/>
      <c r="C6" s="139"/>
      <c r="D6" s="139"/>
      <c r="E6" s="139"/>
      <c r="F6" s="139"/>
      <c r="G6" s="139"/>
      <c r="H6" s="140"/>
      <c r="I6" s="76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51.6" customHeight="1" x14ac:dyDescent="0.25">
      <c r="A7" s="141" t="s">
        <v>56</v>
      </c>
      <c r="B7" s="142"/>
      <c r="C7" s="108" t="s">
        <v>57</v>
      </c>
      <c r="D7" s="28" t="s">
        <v>58</v>
      </c>
      <c r="E7" s="28" t="s">
        <v>59</v>
      </c>
      <c r="F7" s="28" t="s">
        <v>60</v>
      </c>
      <c r="G7" s="35" t="s">
        <v>61</v>
      </c>
      <c r="H7" s="28" t="s">
        <v>62</v>
      </c>
    </row>
    <row r="8" spans="1:26" ht="17.25" customHeight="1" x14ac:dyDescent="0.25">
      <c r="A8" s="141" t="s">
        <v>63</v>
      </c>
      <c r="B8" s="143"/>
      <c r="C8" s="81">
        <f>C12+C15+C18+C21</f>
        <v>12.78</v>
      </c>
      <c r="D8" s="56">
        <v>0.91</v>
      </c>
      <c r="E8" s="56">
        <f>E12+E15+E18+E21</f>
        <v>15.88</v>
      </c>
      <c r="F8" s="56">
        <f>F12+F15+F18+F21</f>
        <v>13.66</v>
      </c>
      <c r="G8" s="56">
        <f>G12+G15+G18+G21</f>
        <v>13.66</v>
      </c>
      <c r="H8" s="57">
        <f>F8-E8+D8</f>
        <v>-1.3100000000000005</v>
      </c>
    </row>
    <row r="9" spans="1:26" x14ac:dyDescent="0.25">
      <c r="A9" s="36" t="s">
        <v>64</v>
      </c>
      <c r="B9" s="37"/>
      <c r="C9" s="89">
        <f>C8-C10</f>
        <v>11.501999999999999</v>
      </c>
      <c r="D9" s="40">
        <f>D8-D10</f>
        <v>0.81900000000000006</v>
      </c>
      <c r="E9" s="40">
        <f>E8-E10</f>
        <v>14.292000000000002</v>
      </c>
      <c r="F9" s="40">
        <f>F8-F10</f>
        <v>12.294</v>
      </c>
      <c r="G9" s="40">
        <f>G8-G10</f>
        <v>12.294</v>
      </c>
      <c r="H9" s="40">
        <f t="shared" ref="H9:H10" si="0">F9-E9+D9</f>
        <v>-1.1790000000000012</v>
      </c>
    </row>
    <row r="10" spans="1:26" x14ac:dyDescent="0.25">
      <c r="A10" s="144" t="s">
        <v>65</v>
      </c>
      <c r="B10" s="145"/>
      <c r="C10" s="89">
        <f>C8*10%</f>
        <v>1.278</v>
      </c>
      <c r="D10" s="40">
        <f>D8*10%</f>
        <v>9.1000000000000011E-2</v>
      </c>
      <c r="E10" s="40">
        <f>E8*10%</f>
        <v>1.5880000000000001</v>
      </c>
      <c r="F10" s="40">
        <f>F8*10%</f>
        <v>1.3660000000000001</v>
      </c>
      <c r="G10" s="40">
        <f>G8*10%</f>
        <v>1.3660000000000001</v>
      </c>
      <c r="H10" s="40">
        <f t="shared" si="0"/>
        <v>-0.13099999999999995</v>
      </c>
    </row>
    <row r="11" spans="1:26" ht="12.75" customHeight="1" x14ac:dyDescent="0.25">
      <c r="A11" s="146" t="s">
        <v>66</v>
      </c>
      <c r="B11" s="147"/>
      <c r="C11" s="147"/>
      <c r="D11" s="147"/>
      <c r="E11" s="147"/>
      <c r="F11" s="147"/>
      <c r="G11" s="147"/>
      <c r="H11" s="143"/>
    </row>
    <row r="12" spans="1:26" x14ac:dyDescent="0.25">
      <c r="A12" s="148" t="s">
        <v>46</v>
      </c>
      <c r="B12" s="149"/>
      <c r="C12" s="81">
        <v>4.84</v>
      </c>
      <c r="D12" s="55">
        <v>0.31</v>
      </c>
      <c r="E12" s="55">
        <v>6.01</v>
      </c>
      <c r="F12" s="55">
        <v>5.17</v>
      </c>
      <c r="G12" s="55">
        <f>F12</f>
        <v>5.17</v>
      </c>
      <c r="H12" s="40">
        <f>F12-E12+D12</f>
        <v>-0.5299999999999998</v>
      </c>
    </row>
    <row r="13" spans="1:26" x14ac:dyDescent="0.25">
      <c r="A13" s="36" t="s">
        <v>64</v>
      </c>
      <c r="B13" s="37"/>
      <c r="C13" s="89">
        <f>C12-C14</f>
        <v>4.3559999999999999</v>
      </c>
      <c r="D13" s="40">
        <f>D12-D14</f>
        <v>0.27900000000000003</v>
      </c>
      <c r="E13" s="40">
        <f>E12-E14</f>
        <v>5.4089999999999998</v>
      </c>
      <c r="F13" s="40">
        <f>F12-F14</f>
        <v>4.6529999999999996</v>
      </c>
      <c r="G13" s="40">
        <f>G12-G14</f>
        <v>4.6529999999999996</v>
      </c>
      <c r="H13" s="40">
        <f t="shared" ref="H13:H17" si="1">F13-E13+D13</f>
        <v>-0.4770000000000002</v>
      </c>
    </row>
    <row r="14" spans="1:26" x14ac:dyDescent="0.25">
      <c r="A14" s="144" t="s">
        <v>65</v>
      </c>
      <c r="B14" s="145"/>
      <c r="C14" s="89">
        <f>C12*10%</f>
        <v>0.48399999999999999</v>
      </c>
      <c r="D14" s="40">
        <f>D12*10%</f>
        <v>3.1E-2</v>
      </c>
      <c r="E14" s="40">
        <f>E12*10%</f>
        <v>0.60099999999999998</v>
      </c>
      <c r="F14" s="40">
        <f>F12*10%</f>
        <v>0.51700000000000002</v>
      </c>
      <c r="G14" s="40">
        <f>G12*10%</f>
        <v>0.51700000000000002</v>
      </c>
      <c r="H14" s="40">
        <f t="shared" si="1"/>
        <v>-5.2999999999999964E-2</v>
      </c>
    </row>
    <row r="15" spans="1:26" ht="23.25" customHeight="1" x14ac:dyDescent="0.25">
      <c r="A15" s="148" t="s">
        <v>39</v>
      </c>
      <c r="B15" s="149"/>
      <c r="C15" s="81">
        <v>3.51</v>
      </c>
      <c r="D15" s="55">
        <v>0.27</v>
      </c>
      <c r="E15" s="55">
        <v>4.3600000000000003</v>
      </c>
      <c r="F15" s="55">
        <v>3.72</v>
      </c>
      <c r="G15" s="55">
        <f>F15</f>
        <v>3.72</v>
      </c>
      <c r="H15" s="40">
        <f t="shared" si="1"/>
        <v>-0.37000000000000011</v>
      </c>
    </row>
    <row r="16" spans="1:26" x14ac:dyDescent="0.25">
      <c r="A16" s="36" t="s">
        <v>64</v>
      </c>
      <c r="B16" s="37"/>
      <c r="C16" s="89">
        <f>C15-C17</f>
        <v>3.1589999999999998</v>
      </c>
      <c r="D16" s="40">
        <f>D15-D17</f>
        <v>0.24300000000000002</v>
      </c>
      <c r="E16" s="40">
        <f>E15-E17</f>
        <v>3.9240000000000004</v>
      </c>
      <c r="F16" s="40">
        <f>F15-F17</f>
        <v>3.3480000000000003</v>
      </c>
      <c r="G16" s="40">
        <f>G15-G17</f>
        <v>3.3480000000000003</v>
      </c>
      <c r="H16" s="40">
        <f t="shared" si="1"/>
        <v>-0.33300000000000007</v>
      </c>
    </row>
    <row r="17" spans="1:10" ht="15" customHeight="1" x14ac:dyDescent="0.25">
      <c r="A17" s="144" t="s">
        <v>65</v>
      </c>
      <c r="B17" s="145"/>
      <c r="C17" s="89">
        <f>C15*10%</f>
        <v>0.35099999999999998</v>
      </c>
      <c r="D17" s="40">
        <f>D15*10%</f>
        <v>2.7000000000000003E-2</v>
      </c>
      <c r="E17" s="40">
        <f>E15*10%</f>
        <v>0.43600000000000005</v>
      </c>
      <c r="F17" s="40">
        <f>F15*10%</f>
        <v>0.37200000000000005</v>
      </c>
      <c r="G17" s="40">
        <f>G15*10%</f>
        <v>0.37200000000000005</v>
      </c>
      <c r="H17" s="40">
        <f t="shared" si="1"/>
        <v>-3.6999999999999998E-2</v>
      </c>
    </row>
    <row r="18" spans="1:10" ht="15" customHeight="1" x14ac:dyDescent="0.25">
      <c r="A18" s="148" t="s">
        <v>47</v>
      </c>
      <c r="B18" s="149"/>
      <c r="C18" s="108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</row>
    <row r="19" spans="1:10" ht="13.5" customHeight="1" x14ac:dyDescent="0.25">
      <c r="A19" s="36" t="s">
        <v>64</v>
      </c>
      <c r="B19" s="37"/>
      <c r="C19" s="89">
        <v>0</v>
      </c>
      <c r="D19" s="40">
        <f>D18-D20</f>
        <v>0</v>
      </c>
      <c r="E19" s="40">
        <v>0</v>
      </c>
      <c r="F19" s="40">
        <v>0</v>
      </c>
      <c r="G19" s="40">
        <v>0</v>
      </c>
      <c r="H19" s="40">
        <v>0</v>
      </c>
    </row>
    <row r="20" spans="1:10" ht="12.75" customHeight="1" x14ac:dyDescent="0.25">
      <c r="A20" s="144" t="s">
        <v>65</v>
      </c>
      <c r="B20" s="145"/>
      <c r="C20" s="89">
        <v>0</v>
      </c>
      <c r="D20" s="40">
        <f>D18*10%</f>
        <v>0</v>
      </c>
      <c r="E20" s="40">
        <v>0</v>
      </c>
      <c r="F20" s="40">
        <v>0</v>
      </c>
      <c r="G20" s="40">
        <v>0</v>
      </c>
      <c r="H20" s="40">
        <v>0</v>
      </c>
    </row>
    <row r="21" spans="1:10" ht="14.25" customHeight="1" x14ac:dyDescent="0.25">
      <c r="A21" s="11" t="s">
        <v>78</v>
      </c>
      <c r="B21" s="38"/>
      <c r="C21" s="81">
        <v>4.43</v>
      </c>
      <c r="D21" s="40">
        <v>0.32</v>
      </c>
      <c r="E21" s="40">
        <v>5.51</v>
      </c>
      <c r="F21" s="40">
        <v>4.7699999999999996</v>
      </c>
      <c r="G21" s="40">
        <f>F21</f>
        <v>4.7699999999999996</v>
      </c>
      <c r="H21" s="40">
        <f t="shared" ref="H21:H23" si="2">F21-E21+D21</f>
        <v>-0.42000000000000021</v>
      </c>
    </row>
    <row r="22" spans="1:10" ht="14.25" customHeight="1" x14ac:dyDescent="0.25">
      <c r="A22" s="36" t="s">
        <v>64</v>
      </c>
      <c r="B22" s="37"/>
      <c r="C22" s="89">
        <f>C21-C23</f>
        <v>3.9869999999999997</v>
      </c>
      <c r="D22" s="40">
        <f>D21-D23</f>
        <v>0.28800000000000003</v>
      </c>
      <c r="E22" s="40">
        <f>E21-E23</f>
        <v>4.9589999999999996</v>
      </c>
      <c r="F22" s="40">
        <f>F21-F23</f>
        <v>4.2929999999999993</v>
      </c>
      <c r="G22" s="40">
        <f>G21-G23</f>
        <v>4.2929999999999993</v>
      </c>
      <c r="H22" s="40">
        <f t="shared" si="2"/>
        <v>-0.37800000000000034</v>
      </c>
    </row>
    <row r="23" spans="1:10" x14ac:dyDescent="0.25">
      <c r="A23" s="144" t="s">
        <v>65</v>
      </c>
      <c r="B23" s="145"/>
      <c r="C23" s="89">
        <f>C21*10%</f>
        <v>0.443</v>
      </c>
      <c r="D23" s="40">
        <f>D21*10%</f>
        <v>3.2000000000000001E-2</v>
      </c>
      <c r="E23" s="40">
        <f>E21*10%</f>
        <v>0.55100000000000005</v>
      </c>
      <c r="F23" s="40">
        <f>F21*10%</f>
        <v>0.47699999999999998</v>
      </c>
      <c r="G23" s="40">
        <f>G21*10%</f>
        <v>0.47699999999999998</v>
      </c>
      <c r="H23" s="40">
        <f t="shared" si="2"/>
        <v>-4.2000000000000065E-2</v>
      </c>
    </row>
    <row r="24" spans="1:10" s="85" customFormat="1" ht="5.25" customHeight="1" x14ac:dyDescent="0.25">
      <c r="A24" s="87"/>
      <c r="B24" s="88"/>
      <c r="C24" s="89"/>
      <c r="D24" s="90"/>
      <c r="E24" s="91"/>
      <c r="F24" s="91"/>
      <c r="G24" s="92"/>
      <c r="H24" s="91"/>
    </row>
    <row r="25" spans="1:10" s="4" customFormat="1" ht="15" customHeight="1" x14ac:dyDescent="0.25">
      <c r="A25" s="141" t="s">
        <v>40</v>
      </c>
      <c r="B25" s="142"/>
      <c r="C25" s="81">
        <v>4.3600000000000003</v>
      </c>
      <c r="D25" s="57">
        <v>-416.47</v>
      </c>
      <c r="E25" s="57">
        <v>5.42</v>
      </c>
      <c r="F25" s="57">
        <v>4.66</v>
      </c>
      <c r="G25" s="63">
        <f>G26+G27</f>
        <v>0.46600000000000003</v>
      </c>
      <c r="H25" s="57">
        <f>F25-E25-G25+D25+F25</f>
        <v>-413.036</v>
      </c>
    </row>
    <row r="26" spans="1:10" s="4" customFormat="1" ht="12.75" customHeight="1" x14ac:dyDescent="0.25">
      <c r="A26" s="64" t="s">
        <v>67</v>
      </c>
      <c r="B26" s="65"/>
      <c r="C26" s="81">
        <f>C25-C27</f>
        <v>3.9240000000000004</v>
      </c>
      <c r="D26" s="57">
        <v>-416.52</v>
      </c>
      <c r="E26" s="57">
        <f>E25-E27</f>
        <v>4.8780000000000001</v>
      </c>
      <c r="F26" s="57">
        <f>F25-F27</f>
        <v>4.194</v>
      </c>
      <c r="G26" s="66">
        <v>0</v>
      </c>
      <c r="H26" s="40">
        <f t="shared" ref="H26:H27" si="3">F26-E26-G26+D26+F26</f>
        <v>-413.01</v>
      </c>
      <c r="J26" s="117"/>
    </row>
    <row r="27" spans="1:10" ht="16.5" customHeight="1" x14ac:dyDescent="0.25">
      <c r="A27" s="144" t="s">
        <v>65</v>
      </c>
      <c r="B27" s="145"/>
      <c r="C27" s="89">
        <f>C25*10%</f>
        <v>0.43600000000000005</v>
      </c>
      <c r="D27" s="40">
        <v>0.05</v>
      </c>
      <c r="E27" s="40">
        <f>E25*10%</f>
        <v>0.54200000000000004</v>
      </c>
      <c r="F27" s="40">
        <f>F25*10%</f>
        <v>0.46600000000000003</v>
      </c>
      <c r="G27" s="40">
        <f>F27</f>
        <v>0.46600000000000003</v>
      </c>
      <c r="H27" s="40">
        <f t="shared" si="3"/>
        <v>-2.6000000000000023E-2</v>
      </c>
      <c r="J27" s="116"/>
    </row>
    <row r="28" spans="1:10" ht="7.5" customHeight="1" x14ac:dyDescent="0.25">
      <c r="A28" s="103"/>
      <c r="B28" s="104"/>
      <c r="C28" s="89"/>
      <c r="D28" s="40"/>
      <c r="E28" s="40"/>
      <c r="F28" s="40"/>
      <c r="G28" s="40"/>
      <c r="H28" s="40"/>
    </row>
    <row r="29" spans="1:10" s="4" customFormat="1" ht="12.75" customHeight="1" x14ac:dyDescent="0.25">
      <c r="A29" s="163" t="s">
        <v>111</v>
      </c>
      <c r="B29" s="164"/>
      <c r="C29" s="81"/>
      <c r="D29" s="80">
        <v>0.02</v>
      </c>
      <c r="E29" s="81">
        <f>E31+E32+E33+E34</f>
        <v>0.28000000000000003</v>
      </c>
      <c r="F29" s="81">
        <f>F31+F32+F33+F34</f>
        <v>0.23</v>
      </c>
      <c r="G29" s="81">
        <f>G31+G32+G33+G34</f>
        <v>0.23</v>
      </c>
      <c r="H29" s="57">
        <f>F29-E29-G29+D29+F29</f>
        <v>-0.03</v>
      </c>
    </row>
    <row r="30" spans="1:10" ht="12.75" customHeight="1" x14ac:dyDescent="0.25">
      <c r="A30" s="102" t="s">
        <v>112</v>
      </c>
      <c r="B30" s="88"/>
      <c r="C30" s="89"/>
      <c r="D30" s="91"/>
      <c r="E30" s="89"/>
      <c r="F30" s="89"/>
      <c r="G30" s="92"/>
      <c r="H30" s="80"/>
    </row>
    <row r="31" spans="1:10" ht="12.75" customHeight="1" x14ac:dyDescent="0.25">
      <c r="A31" s="165" t="s">
        <v>113</v>
      </c>
      <c r="B31" s="166"/>
      <c r="C31" s="89"/>
      <c r="D31" s="91">
        <v>0.01</v>
      </c>
      <c r="E31" s="89">
        <v>7.0000000000000007E-2</v>
      </c>
      <c r="F31" s="89">
        <v>0.06</v>
      </c>
      <c r="G31" s="92">
        <f>F31</f>
        <v>0.06</v>
      </c>
      <c r="H31" s="40">
        <f>F31-E31-G31+D31+F31</f>
        <v>0</v>
      </c>
    </row>
    <row r="32" spans="1:10" ht="12.75" customHeight="1" x14ac:dyDescent="0.25">
      <c r="A32" s="165" t="s">
        <v>114</v>
      </c>
      <c r="B32" s="166"/>
      <c r="C32" s="89"/>
      <c r="D32" s="91">
        <v>0</v>
      </c>
      <c r="E32" s="89">
        <v>0</v>
      </c>
      <c r="F32" s="89">
        <v>0</v>
      </c>
      <c r="G32" s="92">
        <f t="shared" ref="G32:G34" si="4">F32</f>
        <v>0</v>
      </c>
      <c r="H32" s="40">
        <f t="shared" ref="H32:H34" si="5">F32-E32-G32+D32+F32</f>
        <v>0</v>
      </c>
    </row>
    <row r="33" spans="1:26" ht="12.75" customHeight="1" x14ac:dyDescent="0.25">
      <c r="A33" s="165" t="s">
        <v>115</v>
      </c>
      <c r="B33" s="166"/>
      <c r="C33" s="89"/>
      <c r="D33" s="91">
        <v>0.01</v>
      </c>
      <c r="E33" s="89">
        <v>0.17</v>
      </c>
      <c r="F33" s="89">
        <v>0.14000000000000001</v>
      </c>
      <c r="G33" s="92">
        <f t="shared" si="4"/>
        <v>0.14000000000000001</v>
      </c>
      <c r="H33" s="40">
        <f t="shared" si="5"/>
        <v>-1.999999999999999E-2</v>
      </c>
    </row>
    <row r="34" spans="1:26" ht="12.75" customHeight="1" x14ac:dyDescent="0.25">
      <c r="A34" s="165" t="s">
        <v>116</v>
      </c>
      <c r="B34" s="166"/>
      <c r="C34" s="89"/>
      <c r="D34" s="91">
        <v>0</v>
      </c>
      <c r="E34" s="89">
        <v>0.04</v>
      </c>
      <c r="F34" s="89">
        <v>0.03</v>
      </c>
      <c r="G34" s="92">
        <f t="shared" si="4"/>
        <v>0.03</v>
      </c>
      <c r="H34" s="40">
        <f t="shared" si="5"/>
        <v>-1.0000000000000002E-2</v>
      </c>
    </row>
    <row r="35" spans="1:26" s="85" customFormat="1" x14ac:dyDescent="0.25">
      <c r="A35" s="115" t="s">
        <v>101</v>
      </c>
      <c r="B35" s="94"/>
      <c r="C35" s="81"/>
      <c r="D35" s="95"/>
      <c r="E35" s="81">
        <f>E8+E25+E29</f>
        <v>21.580000000000002</v>
      </c>
      <c r="F35" s="81">
        <f>F8+F25+F29</f>
        <v>18.55</v>
      </c>
      <c r="G35" s="81">
        <f>G8+G25+G29</f>
        <v>14.356</v>
      </c>
      <c r="H35" s="80"/>
      <c r="I35" s="97"/>
      <c r="J35" s="97"/>
    </row>
    <row r="36" spans="1:26" s="85" customFormat="1" x14ac:dyDescent="0.25">
      <c r="A36" s="93" t="s">
        <v>102</v>
      </c>
      <c r="B36" s="94"/>
      <c r="C36" s="81"/>
      <c r="D36" s="95"/>
      <c r="E36" s="81"/>
      <c r="F36" s="81"/>
      <c r="G36" s="96"/>
      <c r="H36" s="80"/>
      <c r="I36" s="97"/>
      <c r="J36" s="97"/>
    </row>
    <row r="37" spans="1:26" ht="23.25" customHeight="1" x14ac:dyDescent="0.25">
      <c r="A37" s="161" t="s">
        <v>135</v>
      </c>
      <c r="B37" s="162"/>
      <c r="C37" s="109"/>
      <c r="D37" s="61">
        <v>100.08</v>
      </c>
      <c r="E37" s="105">
        <v>32.57</v>
      </c>
      <c r="F37" s="105">
        <v>32.57</v>
      </c>
      <c r="G37" s="106">
        <f>G38+G39</f>
        <v>5.5369000000000002</v>
      </c>
      <c r="H37" s="57">
        <f t="shared" ref="H37:H39" si="6">F37-E37-G37+D37+F37</f>
        <v>127.1131</v>
      </c>
    </row>
    <row r="38" spans="1:26" ht="14.25" customHeight="1" x14ac:dyDescent="0.25">
      <c r="A38" s="64" t="s">
        <v>67</v>
      </c>
      <c r="B38" s="65"/>
      <c r="C38" s="109"/>
      <c r="D38" s="61">
        <v>100.73</v>
      </c>
      <c r="E38" s="61">
        <f>E37-E39</f>
        <v>27.033100000000001</v>
      </c>
      <c r="F38" s="61">
        <f>F37-F39</f>
        <v>27.033100000000001</v>
      </c>
      <c r="G38" s="62">
        <v>0</v>
      </c>
      <c r="H38" s="57">
        <f t="shared" si="6"/>
        <v>127.76310000000001</v>
      </c>
      <c r="J38" s="116"/>
    </row>
    <row r="39" spans="1:26" ht="15" customHeight="1" x14ac:dyDescent="0.25">
      <c r="A39" s="67" t="s">
        <v>48</v>
      </c>
      <c r="B39" s="68"/>
      <c r="C39" s="110"/>
      <c r="D39" s="60">
        <v>-0.65</v>
      </c>
      <c r="E39" s="60">
        <f>E37*17%</f>
        <v>5.5369000000000002</v>
      </c>
      <c r="F39" s="60">
        <f>F37*17%</f>
        <v>5.5369000000000002</v>
      </c>
      <c r="G39" s="59">
        <f>F39</f>
        <v>5.5369000000000002</v>
      </c>
      <c r="H39" s="57">
        <f t="shared" si="6"/>
        <v>-0.65000000000000036</v>
      </c>
    </row>
    <row r="40" spans="1:26" s="85" customFormat="1" x14ac:dyDescent="0.25">
      <c r="A40" s="150" t="s">
        <v>103</v>
      </c>
      <c r="B40" s="151"/>
      <c r="C40" s="81"/>
      <c r="D40" s="95"/>
      <c r="E40" s="81">
        <f>E37</f>
        <v>32.57</v>
      </c>
      <c r="F40" s="81">
        <f>F37</f>
        <v>32.57</v>
      </c>
      <c r="G40" s="81">
        <f>G37</f>
        <v>5.5369000000000002</v>
      </c>
      <c r="H40" s="80"/>
    </row>
    <row r="41" spans="1:26" s="85" customFormat="1" x14ac:dyDescent="0.25">
      <c r="A41" s="150" t="s">
        <v>107</v>
      </c>
      <c r="B41" s="151"/>
      <c r="C41" s="81"/>
      <c r="D41" s="95"/>
      <c r="E41" s="81">
        <f>E35+E40</f>
        <v>54.150000000000006</v>
      </c>
      <c r="F41" s="81">
        <f t="shared" ref="F41:G41" si="7">F35+F40</f>
        <v>51.120000000000005</v>
      </c>
      <c r="G41" s="81">
        <f t="shared" si="7"/>
        <v>19.892900000000001</v>
      </c>
      <c r="H41" s="80"/>
    </row>
    <row r="42" spans="1:26" s="85" customFormat="1" ht="15" customHeight="1" x14ac:dyDescent="0.25">
      <c r="A42" s="150" t="s">
        <v>108</v>
      </c>
      <c r="B42" s="151"/>
      <c r="C42" s="81"/>
      <c r="D42" s="80">
        <f>D3</f>
        <v>-315.45999999999998</v>
      </c>
      <c r="E42" s="81"/>
      <c r="F42" s="81"/>
      <c r="G42" s="81"/>
      <c r="H42" s="57">
        <f>F41-E41-G41+D42+F41</f>
        <v>-287.2629</v>
      </c>
    </row>
    <row r="43" spans="1:26" s="85" customFormat="1" ht="21.75" customHeight="1" x14ac:dyDescent="0.25">
      <c r="A43" s="134" t="s">
        <v>128</v>
      </c>
      <c r="B43" s="134"/>
      <c r="C43" s="78"/>
      <c r="D43" s="79"/>
      <c r="E43" s="80"/>
      <c r="F43" s="81"/>
      <c r="G43" s="81"/>
      <c r="H43" s="82">
        <f>H44+H45</f>
        <v>-287.26289999999995</v>
      </c>
      <c r="I43" s="84"/>
      <c r="J43" s="98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1:26" s="85" customFormat="1" ht="16.5" customHeight="1" x14ac:dyDescent="0.25">
      <c r="A44" s="134" t="s">
        <v>104</v>
      </c>
      <c r="B44" s="135"/>
      <c r="C44" s="78"/>
      <c r="D44" s="78"/>
      <c r="E44" s="80"/>
      <c r="F44" s="81"/>
      <c r="G44" s="81"/>
      <c r="H44" s="82">
        <f>H38</f>
        <v>127.76310000000001</v>
      </c>
      <c r="I44" s="84"/>
      <c r="J44" s="98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1:26" s="85" customFormat="1" ht="16.5" customHeight="1" x14ac:dyDescent="0.25">
      <c r="A45" s="159" t="s">
        <v>105</v>
      </c>
      <c r="B45" s="160"/>
      <c r="C45" s="78"/>
      <c r="D45" s="78"/>
      <c r="E45" s="80"/>
      <c r="F45" s="81"/>
      <c r="G45" s="81"/>
      <c r="H45" s="82">
        <f>H8+H25+H29+H39</f>
        <v>-415.02599999999995</v>
      </c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1:26" ht="24.75" customHeight="1" x14ac:dyDescent="0.25">
      <c r="A46" s="136"/>
      <c r="B46" s="137"/>
      <c r="C46" s="137"/>
      <c r="D46" s="137"/>
      <c r="E46" s="137"/>
      <c r="F46" s="137"/>
      <c r="G46" s="137"/>
      <c r="H46" s="137"/>
    </row>
    <row r="47" spans="1:26" ht="33" customHeight="1" x14ac:dyDescent="0.25">
      <c r="A47" s="21" t="s">
        <v>129</v>
      </c>
      <c r="D47" s="22"/>
      <c r="E47" s="22"/>
      <c r="F47" s="22"/>
      <c r="G47" s="22"/>
    </row>
    <row r="48" spans="1:26" ht="12" customHeight="1" x14ac:dyDescent="0.25">
      <c r="A48" s="153" t="s">
        <v>50</v>
      </c>
      <c r="B48" s="145"/>
      <c r="C48" s="145"/>
      <c r="D48" s="123"/>
      <c r="E48" s="30" t="s">
        <v>51</v>
      </c>
      <c r="F48" s="30" t="s">
        <v>52</v>
      </c>
      <c r="G48" s="30" t="s">
        <v>53</v>
      </c>
      <c r="H48" s="6" t="s">
        <v>109</v>
      </c>
    </row>
    <row r="49" spans="1:8" ht="15" customHeight="1" x14ac:dyDescent="0.25">
      <c r="A49" s="154" t="s">
        <v>130</v>
      </c>
      <c r="B49" s="155"/>
      <c r="C49" s="155"/>
      <c r="D49" s="156"/>
      <c r="E49" s="31"/>
      <c r="F49" s="99"/>
      <c r="G49" s="100">
        <v>0</v>
      </c>
      <c r="H49" s="101"/>
    </row>
    <row r="50" spans="1:8" s="4" customFormat="1" ht="13.5" customHeight="1" x14ac:dyDescent="0.25">
      <c r="A50" s="157" t="s">
        <v>7</v>
      </c>
      <c r="B50" s="158"/>
      <c r="C50" s="158"/>
      <c r="D50" s="142"/>
      <c r="E50" s="41"/>
      <c r="F50" s="42"/>
      <c r="G50" s="43">
        <f>SUM(G49:G49)</f>
        <v>0</v>
      </c>
      <c r="H50" s="77"/>
    </row>
    <row r="51" spans="1:8" s="4" customFormat="1" ht="13.5" customHeight="1" x14ac:dyDescent="0.25">
      <c r="A51" s="69"/>
      <c r="B51" s="70"/>
      <c r="C51" s="112"/>
      <c r="D51" s="70"/>
      <c r="E51" s="71"/>
      <c r="F51" s="72"/>
      <c r="G51" s="73"/>
    </row>
    <row r="52" spans="1:8" x14ac:dyDescent="0.25">
      <c r="A52" s="21" t="s">
        <v>41</v>
      </c>
      <c r="D52" s="22"/>
      <c r="E52" s="22"/>
      <c r="F52" s="22"/>
      <c r="G52" s="22"/>
    </row>
    <row r="53" spans="1:8" x14ac:dyDescent="0.25">
      <c r="A53" s="21" t="s">
        <v>42</v>
      </c>
      <c r="D53" s="22"/>
      <c r="E53" s="22"/>
      <c r="F53" s="22"/>
      <c r="G53" s="22"/>
    </row>
    <row r="54" spans="1:8" ht="23.25" customHeight="1" x14ac:dyDescent="0.25">
      <c r="A54" s="153" t="s">
        <v>55</v>
      </c>
      <c r="B54" s="145"/>
      <c r="C54" s="145"/>
      <c r="D54" s="145"/>
      <c r="E54" s="123"/>
      <c r="F54" s="33" t="s">
        <v>52</v>
      </c>
      <c r="G54" s="32" t="s">
        <v>54</v>
      </c>
    </row>
    <row r="55" spans="1:8" x14ac:dyDescent="0.25">
      <c r="A55" s="153" t="s">
        <v>70</v>
      </c>
      <c r="B55" s="145"/>
      <c r="C55" s="145"/>
      <c r="D55" s="145"/>
      <c r="E55" s="123"/>
      <c r="F55" s="30"/>
      <c r="G55" s="30">
        <v>0</v>
      </c>
    </row>
    <row r="56" spans="1:8" x14ac:dyDescent="0.25">
      <c r="A56" s="22"/>
      <c r="D56" s="22"/>
      <c r="E56" s="22"/>
      <c r="F56" s="22"/>
      <c r="G56" s="22"/>
    </row>
    <row r="57" spans="1:8" x14ac:dyDescent="0.25">
      <c r="A57" s="21" t="s">
        <v>119</v>
      </c>
      <c r="E57" s="34"/>
      <c r="F57" s="74"/>
      <c r="G57" s="34"/>
    </row>
    <row r="58" spans="1:8" x14ac:dyDescent="0.25">
      <c r="A58" s="21" t="s">
        <v>131</v>
      </c>
      <c r="B58" s="75"/>
      <c r="C58" s="113"/>
      <c r="D58" s="21"/>
      <c r="E58" s="34"/>
      <c r="F58" s="74"/>
      <c r="G58" s="34"/>
    </row>
    <row r="59" spans="1:8" ht="54.75" customHeight="1" x14ac:dyDescent="0.25">
      <c r="A59" s="152" t="s">
        <v>136</v>
      </c>
      <c r="B59" s="152"/>
      <c r="C59" s="152"/>
      <c r="D59" s="152"/>
      <c r="E59" s="152"/>
      <c r="F59" s="152"/>
      <c r="G59" s="152"/>
    </row>
    <row r="61" spans="1:8" ht="25.5" customHeight="1" x14ac:dyDescent="0.25"/>
    <row r="62" spans="1:8" x14ac:dyDescent="0.25">
      <c r="A62" s="4" t="s">
        <v>71</v>
      </c>
      <c r="B62" s="39"/>
      <c r="C62" s="114"/>
      <c r="D62" s="4"/>
      <c r="E62" s="4" t="s">
        <v>132</v>
      </c>
      <c r="F62" s="4"/>
    </row>
    <row r="63" spans="1:8" x14ac:dyDescent="0.25">
      <c r="A63" s="4" t="s">
        <v>72</v>
      </c>
      <c r="B63" s="39"/>
      <c r="C63" s="114"/>
      <c r="D63" s="4"/>
      <c r="E63" s="4"/>
      <c r="F63" s="4"/>
    </row>
    <row r="64" spans="1:8" x14ac:dyDescent="0.25">
      <c r="A64" s="4" t="s">
        <v>97</v>
      </c>
      <c r="B64" s="39"/>
      <c r="C64" s="114"/>
      <c r="D64" s="4"/>
      <c r="E64" s="4"/>
      <c r="F64" s="4"/>
    </row>
    <row r="65" spans="1:3" ht="70.5" customHeight="1" x14ac:dyDescent="0.25"/>
    <row r="66" spans="1:3" x14ac:dyDescent="0.25">
      <c r="A66" s="22" t="s">
        <v>133</v>
      </c>
      <c r="B66" s="58"/>
    </row>
    <row r="67" spans="1:3" x14ac:dyDescent="0.25">
      <c r="A67" s="22" t="s">
        <v>73</v>
      </c>
      <c r="B67" s="58"/>
      <c r="C67" s="111" t="s">
        <v>23</v>
      </c>
    </row>
    <row r="68" spans="1:3" x14ac:dyDescent="0.25">
      <c r="A68" s="22" t="s">
        <v>74</v>
      </c>
      <c r="B68" s="58"/>
      <c r="C68" s="111" t="s">
        <v>75</v>
      </c>
    </row>
    <row r="69" spans="1:3" x14ac:dyDescent="0.25">
      <c r="A69" s="22" t="s">
        <v>76</v>
      </c>
      <c r="B69" s="58"/>
      <c r="C69" s="111" t="s">
        <v>134</v>
      </c>
    </row>
  </sheetData>
  <mergeCells count="36">
    <mergeCell ref="A40:B40"/>
    <mergeCell ref="A29:B29"/>
    <mergeCell ref="A31:B31"/>
    <mergeCell ref="A32:B32"/>
    <mergeCell ref="A33:B33"/>
    <mergeCell ref="A34:B34"/>
    <mergeCell ref="A17:B17"/>
    <mergeCell ref="A18:B18"/>
    <mergeCell ref="A20:B20"/>
    <mergeCell ref="A37:B37"/>
    <mergeCell ref="A27:B27"/>
    <mergeCell ref="A42:B42"/>
    <mergeCell ref="A59:G59"/>
    <mergeCell ref="A48:D48"/>
    <mergeCell ref="A49:D49"/>
    <mergeCell ref="A50:D50"/>
    <mergeCell ref="A54:E54"/>
    <mergeCell ref="A55:E55"/>
    <mergeCell ref="A44:B44"/>
    <mergeCell ref="A45:B45"/>
    <mergeCell ref="A4:B4"/>
    <mergeCell ref="A5:B5"/>
    <mergeCell ref="A46:H46"/>
    <mergeCell ref="A43:B43"/>
    <mergeCell ref="A3:B3"/>
    <mergeCell ref="A6:H6"/>
    <mergeCell ref="A7:B7"/>
    <mergeCell ref="A8:B8"/>
    <mergeCell ref="A10:B10"/>
    <mergeCell ref="A11:H11"/>
    <mergeCell ref="A12:B12"/>
    <mergeCell ref="A25:B25"/>
    <mergeCell ref="A23:B23"/>
    <mergeCell ref="A14:B14"/>
    <mergeCell ref="A15:B15"/>
    <mergeCell ref="A41:B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2020-03-01T07:47:22Z</cp:lastPrinted>
  <dcterms:created xsi:type="dcterms:W3CDTF">2013-02-18T04:38:06Z</dcterms:created>
  <dcterms:modified xsi:type="dcterms:W3CDTF">2020-03-19T05:20:45Z</dcterms:modified>
</cp:coreProperties>
</file>