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/>
</workbook>
</file>

<file path=xl/calcChain.xml><?xml version="1.0" encoding="utf-8"?>
<calcChain xmlns="http://schemas.openxmlformats.org/spreadsheetml/2006/main">
  <c r="H33" i="8"/>
  <c r="H32"/>
  <c r="H31"/>
  <c r="H30"/>
  <c r="G28"/>
  <c r="F28"/>
  <c r="F34" s="1"/>
  <c r="E28"/>
  <c r="F21"/>
  <c r="E21"/>
  <c r="F39"/>
  <c r="E39"/>
  <c r="F38"/>
  <c r="F37" s="1"/>
  <c r="E38"/>
  <c r="G38" s="1"/>
  <c r="G36" s="1"/>
  <c r="C38"/>
  <c r="D3"/>
  <c r="D41" s="1"/>
  <c r="H18"/>
  <c r="H15"/>
  <c r="H12"/>
  <c r="F8"/>
  <c r="E8"/>
  <c r="E34" s="1"/>
  <c r="E37" l="1"/>
  <c r="H28"/>
  <c r="H37"/>
  <c r="H36"/>
  <c r="G39"/>
  <c r="H38"/>
  <c r="H8"/>
  <c r="H21"/>
  <c r="C27"/>
  <c r="C26" s="1"/>
  <c r="F40"/>
  <c r="E40"/>
  <c r="F23"/>
  <c r="G15"/>
  <c r="F17"/>
  <c r="G21"/>
  <c r="G12"/>
  <c r="G14" s="1"/>
  <c r="G13" s="1"/>
  <c r="G8"/>
  <c r="F27"/>
  <c r="G27" s="1"/>
  <c r="G25" s="1"/>
  <c r="E27"/>
  <c r="E26" s="1"/>
  <c r="E17"/>
  <c r="E16" s="1"/>
  <c r="F14"/>
  <c r="E14"/>
  <c r="E13" s="1"/>
  <c r="E23"/>
  <c r="E22" s="1"/>
  <c r="F10"/>
  <c r="F9" s="1"/>
  <c r="E10"/>
  <c r="E9" s="1"/>
  <c r="D10"/>
  <c r="D9" s="1"/>
  <c r="G52"/>
  <c r="D23"/>
  <c r="D22" s="1"/>
  <c r="D20"/>
  <c r="D17"/>
  <c r="D16" s="1"/>
  <c r="D14"/>
  <c r="D13" s="1"/>
  <c r="C14"/>
  <c r="C13" s="1"/>
  <c r="C10"/>
  <c r="C9" s="1"/>
  <c r="G34" l="1"/>
  <c r="F26"/>
  <c r="H26" s="1"/>
  <c r="H43" s="1"/>
  <c r="G23"/>
  <c r="G22" s="1"/>
  <c r="H23"/>
  <c r="D19"/>
  <c r="H19" s="1"/>
  <c r="H20"/>
  <c r="G17"/>
  <c r="G16" s="1"/>
  <c r="H17"/>
  <c r="H14"/>
  <c r="F13"/>
  <c r="H13" s="1"/>
  <c r="H27"/>
  <c r="H44" s="1"/>
  <c r="F16"/>
  <c r="H16" s="1"/>
  <c r="H25"/>
  <c r="F22"/>
  <c r="H22" s="1"/>
  <c r="G10"/>
  <c r="G9" s="1"/>
  <c r="H9"/>
  <c r="H10"/>
  <c r="H42" l="1"/>
  <c r="G40"/>
  <c r="H41" s="1"/>
</calcChain>
</file>

<file path=xl/comments1.xml><?xml version="1.0" encoding="utf-8"?>
<comments xmlns="http://schemas.openxmlformats.org/spreadsheetml/2006/main">
  <authors>
    <author>Finans</author>
  </authors>
  <commentList>
    <comment ref="D36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Николаев</t>
        </r>
      </text>
    </comment>
  </commentList>
</comments>
</file>

<file path=xl/sharedStrings.xml><?xml version="1.0" encoding="utf-8"?>
<sst xmlns="http://schemas.openxmlformats.org/spreadsheetml/2006/main" count="167" uniqueCount="142">
  <si>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</si>
  <si>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</si>
  <si>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</si>
  <si>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</si>
  <si>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</si>
  <si>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</si>
  <si>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</si>
  <si>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</si>
  <si>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</si>
  <si>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</si>
  <si>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</si>
  <si>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</si>
  <si>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</si>
  <si>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</si>
  <si>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</si>
  <si>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</si>
  <si>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</si>
  <si>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</si>
  <si>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</si>
  <si>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</si>
  <si>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</si>
  <si>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</si>
  <si>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</si>
  <si>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</si>
  <si>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</si>
  <si>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</si>
  <si>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</si>
  <si>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</si>
  <si>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</si>
  <si>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</si>
  <si>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</si>
  <si>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</si>
  <si>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</si>
  <si>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</si>
  <si>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</si>
  <si>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</si>
  <si>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</si>
  <si>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</si>
  <si>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</si>
  <si>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</si>
  <si>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</si>
  <si>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</si>
  <si>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</si>
  <si>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</si>
  <si>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</si>
  <si>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</si>
  <si>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</si>
  <si>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</si>
  <si>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</si>
  <si>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</si>
  <si>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</si>
  <si>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</si>
  <si>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</si>
  <si>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</si>
  <si>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</si>
  <si>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</si>
  <si>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</si>
  <si>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</si>
  <si>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</si>
  <si>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</si>
  <si>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</si>
  <si>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</si>
  <si>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</si>
  <si>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</si>
  <si>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</si>
  <si>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</si>
  <si>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</si>
  <si>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</si>
  <si>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</si>
  <si>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</si>
  <si>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</si>
  <si>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</si>
  <si>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</si>
  <si>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</si>
  <si>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</si>
  <si>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</si>
  <si>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</si>
  <si>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</si>
  <si>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</si>
  <si>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</si>
  <si>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</si>
  <si>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</si>
  <si>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</si>
  <si>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</si>
  <si>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</si>
  <si>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</si>
  <si>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</si>
  <si>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</si>
  <si>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</si>
  <si>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</si>
  <si>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</si>
  <si>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</si>
  <si>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</si>
  <si>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</si>
  <si>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</si>
  <si>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</si>
  <si>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</si>
  <si>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</si>
  <si>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</si>
  <si>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</si>
  <si>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</si>
  <si>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</si>
  <si>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</si>
  <si>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</si>
  <si>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</si>
  <si>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</si>
  <si>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</si>
  <si>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2-673-747</t>
  </si>
  <si>
    <t>ООО "Комфорт"</t>
  </si>
  <si>
    <t>ул. Тунгусская, 8</t>
  </si>
  <si>
    <t>Количество проживающих</t>
  </si>
  <si>
    <t>№ 39 по ул.Светланская</t>
  </si>
  <si>
    <t>ИТОГО ПО ДОМУ:</t>
  </si>
  <si>
    <t>Светланская, 39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</si>
  <si>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</si>
  <si>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</si>
  <si>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</si>
  <si>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Всего по дому</t>
  </si>
  <si>
    <t>ООО " Восток Мегаполис"</t>
  </si>
  <si>
    <t>28,7 м2</t>
  </si>
  <si>
    <t>ПРОЧИЕ УСЛУГИ:</t>
  </si>
  <si>
    <t>5. Текущий ремонт коммуникаций, проходящих через нежилые помещения</t>
  </si>
  <si>
    <t>в т.ч. услуги по управлению, налоги</t>
  </si>
  <si>
    <t>ИТОГО ПО ПРОЧИМ УСЛУГАМ:</t>
  </si>
  <si>
    <t>ВСЕГО ПО ДОМУ:</t>
  </si>
  <si>
    <t xml:space="preserve">                       Отчет ООО "Управляющей компании Ленинского района"  за 2017 г.</t>
  </si>
  <si>
    <t>План по статье "текущий ремонт" на 2018 год</t>
  </si>
  <si>
    <t>3. Перечень работ, выполненных по статье " текущий ремонт"  в 2017 году.</t>
  </si>
  <si>
    <t>переходящие остатки д/ср-в на конец периода 2017г</t>
  </si>
  <si>
    <t xml:space="preserve"> начисления и фактическое поступление средств по статьям затрат за 2017 г.(тыс.р.)</t>
  </si>
  <si>
    <t>переходящие остатки д/ср-в на начало 01.01. 2017г.</t>
  </si>
  <si>
    <t>1.Отчет об исполнении договора управления за 2017 г.(тыс.р.)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</si>
  <si>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</si>
  <si>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</si>
  <si>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</si>
  <si>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</si>
  <si>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</si>
  <si>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</si>
  <si>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Управляющая компания рекомендует: ремонт системы электроснабжения.  Собственникам необходимо предоставить протокол общего собрания о выполнении предложенных, или иных необходимых работ.</t>
  </si>
  <si>
    <t>314,20 м2</t>
  </si>
  <si>
    <t>77,50 м2</t>
  </si>
  <si>
    <t xml:space="preserve">ИСХ    580 /  03         от   "  21   "   марта         2018г.   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</si>
</sst>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9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0" fillId="0" borderId="0" xfId="0" applyNumberFormat="1"/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9" fillId="2" borderId="6" xfId="0" applyFont="1" applyFill="1" applyBorder="1" applyAlignment="1">
      <alignment wrapText="1"/>
    </xf>
    <xf numFmtId="164" fontId="9" fillId="2" borderId="1" xfId="0" applyNumberFormat="1" applyFont="1" applyFill="1" applyBorder="1"/>
    <xf numFmtId="164" fontId="9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0" fillId="0" borderId="0" xfId="0" applyAlignment="1"/>
    <xf numFmtId="0" fontId="3" fillId="0" borderId="7" xfId="0" applyFont="1" applyBorder="1" applyAlignment="1"/>
    <xf numFmtId="0" fontId="3" fillId="0" borderId="8" xfId="0" applyFont="1" applyBorder="1" applyAlignment="1"/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2" borderId="0" xfId="0" applyFont="1" applyFill="1"/>
    <xf numFmtId="2" fontId="0" fillId="2" borderId="0" xfId="0" applyNumberFormat="1" applyFill="1" applyBorder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2" xfId="0" applyFont="1" applyBorder="1" applyAlignment="1"/>
    <xf numFmtId="0" fontId="0" fillId="0" borderId="5" xfId="0" applyBorder="1" applyAlignment="1"/>
    <xf numFmtId="164" fontId="3" fillId="0" borderId="2" xfId="0" applyNumberFormat="1" applyFont="1" applyBorder="1" applyAlignment="1">
      <alignment horizontal="center"/>
    </xf>
    <xf numFmtId="0" fontId="15" fillId="0" borderId="2" xfId="0" applyNumberFormat="1" applyFont="1" applyBorder="1" applyAlignment="1">
      <alignment horizontal="center"/>
    </xf>
    <xf numFmtId="0" fontId="15" fillId="0" borderId="5" xfId="0" applyNumberFormat="1" applyFont="1" applyBorder="1" applyAlignment="1"/>
    <xf numFmtId="0" fontId="12" fillId="0" borderId="2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9" fillId="2" borderId="2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E12" sqref="E12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125</v>
      </c>
      <c r="C1" s="1"/>
    </row>
    <row r="2" spans="1:4" ht="15" customHeight="1">
      <c r="A2" s="2" t="s">
        <v>47</v>
      </c>
      <c r="C2" s="4"/>
    </row>
    <row r="3" spans="1:4" ht="15.75">
      <c r="B3" s="4" t="s">
        <v>10</v>
      </c>
      <c r="C3" s="24" t="s">
        <v>111</v>
      </c>
    </row>
    <row r="4" spans="1:4" ht="14.25" customHeight="1">
      <c r="A4" s="22" t="s">
        <v>141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48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45</v>
      </c>
      <c r="D8" s="10"/>
    </row>
    <row r="9" spans="1:4" s="3" customFormat="1" ht="12" customHeight="1">
      <c r="A9" s="13" t="s">
        <v>1</v>
      </c>
      <c r="B9" s="14" t="s">
        <v>11</v>
      </c>
      <c r="C9" s="120" t="s">
        <v>12</v>
      </c>
      <c r="D9" s="121"/>
    </row>
    <row r="10" spans="1:4" s="3" customFormat="1" ht="24" customHeight="1">
      <c r="A10" s="13" t="s">
        <v>2</v>
      </c>
      <c r="B10" s="15" t="s">
        <v>13</v>
      </c>
      <c r="C10" s="122" t="s">
        <v>71</v>
      </c>
      <c r="D10" s="116"/>
    </row>
    <row r="11" spans="1:4" s="3" customFormat="1" ht="15" customHeight="1">
      <c r="A11" s="13" t="s">
        <v>3</v>
      </c>
      <c r="B11" s="14" t="s">
        <v>14</v>
      </c>
      <c r="C11" s="120" t="s">
        <v>15</v>
      </c>
      <c r="D11" s="121"/>
    </row>
    <row r="12" spans="1:4" s="3" customFormat="1" ht="18" customHeight="1">
      <c r="A12" s="123">
        <v>5</v>
      </c>
      <c r="B12" s="123" t="s">
        <v>91</v>
      </c>
      <c r="C12" s="55" t="s">
        <v>92</v>
      </c>
      <c r="D12" s="56" t="s">
        <v>93</v>
      </c>
    </row>
    <row r="13" spans="1:4" s="3" customFormat="1" ht="14.25" customHeight="1">
      <c r="A13" s="123"/>
      <c r="B13" s="123"/>
      <c r="C13" s="55" t="s">
        <v>94</v>
      </c>
      <c r="D13" s="56" t="s">
        <v>95</v>
      </c>
    </row>
    <row r="14" spans="1:4" s="3" customFormat="1">
      <c r="A14" s="123"/>
      <c r="B14" s="123"/>
      <c r="C14" s="55" t="s">
        <v>96</v>
      </c>
      <c r="D14" s="56" t="s">
        <v>97</v>
      </c>
    </row>
    <row r="15" spans="1:4" s="3" customFormat="1" ht="16.5" customHeight="1">
      <c r="A15" s="123"/>
      <c r="B15" s="123"/>
      <c r="C15" s="55" t="s">
        <v>98</v>
      </c>
      <c r="D15" s="56" t="s">
        <v>99</v>
      </c>
    </row>
    <row r="16" spans="1:4" s="3" customFormat="1" ht="16.5" customHeight="1">
      <c r="A16" s="123"/>
      <c r="B16" s="123"/>
      <c r="C16" s="55" t="s">
        <v>100</v>
      </c>
      <c r="D16" s="56" t="s">
        <v>101</v>
      </c>
    </row>
    <row r="17" spans="1:4" s="5" customFormat="1" ht="15.75" customHeight="1">
      <c r="A17" s="123"/>
      <c r="B17" s="123"/>
      <c r="C17" s="55" t="s">
        <v>102</v>
      </c>
      <c r="D17" s="56" t="s">
        <v>103</v>
      </c>
    </row>
    <row r="18" spans="1:4" s="5" customFormat="1" ht="15.75" customHeight="1">
      <c r="A18" s="123"/>
      <c r="B18" s="123"/>
      <c r="C18" s="57" t="s">
        <v>104</v>
      </c>
      <c r="D18" s="56" t="s">
        <v>105</v>
      </c>
    </row>
    <row r="19" spans="1:4" ht="17.25" customHeight="1">
      <c r="A19" s="13" t="s">
        <v>4</v>
      </c>
      <c r="B19" s="14" t="s">
        <v>16</v>
      </c>
      <c r="C19" s="124" t="s">
        <v>89</v>
      </c>
      <c r="D19" s="125"/>
    </row>
    <row r="20" spans="1:4" s="5" customFormat="1" ht="15.75" customHeight="1">
      <c r="A20" s="13" t="s">
        <v>5</v>
      </c>
      <c r="B20" s="14" t="s">
        <v>17</v>
      </c>
      <c r="C20" s="126" t="s">
        <v>51</v>
      </c>
      <c r="D20" s="127"/>
    </row>
    <row r="21" spans="1:4" s="5" customFormat="1" ht="15" customHeight="1">
      <c r="A21" s="13" t="s">
        <v>6</v>
      </c>
      <c r="B21" s="14" t="s">
        <v>18</v>
      </c>
      <c r="C21" s="122" t="s">
        <v>19</v>
      </c>
      <c r="D21" s="128"/>
    </row>
    <row r="22" spans="1:4" ht="13.5" customHeight="1">
      <c r="A22" s="25"/>
      <c r="B22" s="26"/>
      <c r="C22" s="25"/>
      <c r="D22" s="25"/>
    </row>
    <row r="23" spans="1:4">
      <c r="A23" s="8" t="s">
        <v>20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21</v>
      </c>
      <c r="C25" s="7" t="s">
        <v>22</v>
      </c>
      <c r="D25" s="9" t="s">
        <v>23</v>
      </c>
    </row>
    <row r="26" spans="1:4" ht="30.75" customHeight="1">
      <c r="A26" s="117" t="s">
        <v>26</v>
      </c>
      <c r="B26" s="118"/>
      <c r="C26" s="118"/>
      <c r="D26" s="119"/>
    </row>
    <row r="27" spans="1:4" ht="12" customHeight="1">
      <c r="A27" s="52"/>
      <c r="B27" s="53"/>
      <c r="C27" s="53"/>
      <c r="D27" s="54"/>
    </row>
    <row r="28" spans="1:4" ht="13.5" customHeight="1">
      <c r="A28" s="7">
        <v>1</v>
      </c>
      <c r="B28" s="6" t="s">
        <v>106</v>
      </c>
      <c r="C28" s="6" t="s">
        <v>24</v>
      </c>
      <c r="D28" s="6" t="s">
        <v>25</v>
      </c>
    </row>
    <row r="29" spans="1:4">
      <c r="A29" s="20" t="s">
        <v>27</v>
      </c>
      <c r="B29" s="19"/>
      <c r="C29" s="19"/>
      <c r="D29" s="19"/>
    </row>
    <row r="30" spans="1:4">
      <c r="A30" s="7">
        <v>1</v>
      </c>
      <c r="B30" s="6" t="s">
        <v>108</v>
      </c>
      <c r="C30" s="6" t="s">
        <v>24</v>
      </c>
      <c r="D30" s="6" t="s">
        <v>107</v>
      </c>
    </row>
    <row r="31" spans="1:4">
      <c r="A31" s="20" t="s">
        <v>39</v>
      </c>
      <c r="B31" s="19"/>
      <c r="C31" s="19"/>
      <c r="D31" s="19"/>
    </row>
    <row r="32" spans="1:4">
      <c r="A32" s="20" t="s">
        <v>40</v>
      </c>
      <c r="B32" s="19"/>
      <c r="C32" s="19"/>
      <c r="D32" s="19"/>
    </row>
    <row r="33" spans="1:4">
      <c r="A33" s="7">
        <v>1</v>
      </c>
      <c r="B33" s="6" t="s">
        <v>118</v>
      </c>
      <c r="C33" s="6" t="s">
        <v>109</v>
      </c>
      <c r="D33" s="6" t="s">
        <v>28</v>
      </c>
    </row>
    <row r="34" spans="1:4" ht="15" customHeight="1">
      <c r="A34" s="20" t="s">
        <v>29</v>
      </c>
      <c r="B34" s="19"/>
      <c r="C34" s="19"/>
      <c r="D34" s="19"/>
    </row>
    <row r="35" spans="1:4">
      <c r="A35" s="7">
        <v>1</v>
      </c>
      <c r="B35" s="6" t="s">
        <v>30</v>
      </c>
      <c r="C35" s="6" t="s">
        <v>24</v>
      </c>
      <c r="D35" s="6" t="s">
        <v>25</v>
      </c>
    </row>
    <row r="36" spans="1:4">
      <c r="A36" s="28"/>
      <c r="B36" s="12"/>
      <c r="C36" s="12"/>
      <c r="D36" s="12"/>
    </row>
    <row r="37" spans="1:4">
      <c r="A37" s="4" t="s">
        <v>46</v>
      </c>
      <c r="B37" s="19"/>
      <c r="C37" s="19"/>
      <c r="D37" s="19"/>
    </row>
    <row r="38" spans="1:4" ht="15" customHeight="1">
      <c r="A38" s="7">
        <v>1</v>
      </c>
      <c r="B38" s="6" t="s">
        <v>31</v>
      </c>
      <c r="C38" s="115">
        <v>1918</v>
      </c>
      <c r="D38" s="114"/>
    </row>
    <row r="39" spans="1:4">
      <c r="A39" s="7">
        <v>2</v>
      </c>
      <c r="B39" s="6" t="s">
        <v>33</v>
      </c>
      <c r="C39" s="115">
        <v>2</v>
      </c>
      <c r="D39" s="114"/>
    </row>
    <row r="40" spans="1:4">
      <c r="A40" s="7">
        <v>3</v>
      </c>
      <c r="B40" s="6" t="s">
        <v>34</v>
      </c>
      <c r="C40" s="115">
        <v>1</v>
      </c>
      <c r="D40" s="114"/>
    </row>
    <row r="41" spans="1:4" ht="15" customHeight="1">
      <c r="A41" s="7">
        <v>4</v>
      </c>
      <c r="B41" s="6" t="s">
        <v>32</v>
      </c>
      <c r="C41" s="115" t="s">
        <v>78</v>
      </c>
      <c r="D41" s="114"/>
    </row>
    <row r="42" spans="1:4">
      <c r="A42" s="7">
        <v>5</v>
      </c>
      <c r="B42" s="6" t="s">
        <v>35</v>
      </c>
      <c r="C42" s="115" t="s">
        <v>78</v>
      </c>
      <c r="D42" s="114"/>
    </row>
    <row r="43" spans="1:4">
      <c r="A43" s="7">
        <v>6</v>
      </c>
      <c r="B43" s="6" t="s">
        <v>36</v>
      </c>
      <c r="C43" s="115" t="s">
        <v>139</v>
      </c>
      <c r="D43" s="114"/>
    </row>
    <row r="44" spans="1:4" ht="15" customHeight="1">
      <c r="A44" s="7">
        <v>7</v>
      </c>
      <c r="B44" s="6" t="s">
        <v>37</v>
      </c>
      <c r="C44" s="115" t="s">
        <v>119</v>
      </c>
      <c r="D44" s="114"/>
    </row>
    <row r="45" spans="1:4">
      <c r="A45" s="7">
        <v>8</v>
      </c>
      <c r="B45" s="6" t="s">
        <v>38</v>
      </c>
      <c r="C45" s="115" t="s">
        <v>140</v>
      </c>
      <c r="D45" s="114"/>
    </row>
    <row r="46" spans="1:4">
      <c r="A46" s="7">
        <v>9</v>
      </c>
      <c r="B46" s="6" t="s">
        <v>110</v>
      </c>
      <c r="C46" s="115">
        <v>17</v>
      </c>
      <c r="D46" s="116"/>
    </row>
    <row r="47" spans="1:4">
      <c r="A47" s="7">
        <v>10</v>
      </c>
      <c r="B47" s="6" t="s">
        <v>70</v>
      </c>
      <c r="C47" s="113">
        <v>41609</v>
      </c>
      <c r="D47" s="114"/>
    </row>
    <row r="48" spans="1:4">
      <c r="A48" s="4"/>
    </row>
    <row r="49" spans="1:4">
      <c r="A49" s="4"/>
    </row>
    <row r="51" spans="1:4">
      <c r="A51" s="58"/>
      <c r="B51" s="58"/>
      <c r="C51" s="59"/>
      <c r="D51" s="60"/>
    </row>
    <row r="52" spans="1:4">
      <c r="A52" s="58"/>
      <c r="B52" s="58"/>
      <c r="C52" s="59"/>
      <c r="D52" s="60"/>
    </row>
    <row r="53" spans="1:4">
      <c r="A53" s="58"/>
      <c r="B53" s="58"/>
      <c r="C53" s="59"/>
      <c r="D53" s="60"/>
    </row>
    <row r="54" spans="1:4">
      <c r="A54" s="58"/>
      <c r="B54" s="58"/>
      <c r="C54" s="59"/>
      <c r="D54" s="60"/>
    </row>
    <row r="55" spans="1:4">
      <c r="A55" s="58"/>
      <c r="B55" s="58"/>
      <c r="C55" s="61"/>
      <c r="D55" s="60"/>
    </row>
    <row r="56" spans="1:4">
      <c r="A56" s="58"/>
      <c r="B56" s="58"/>
      <c r="C56" s="62"/>
      <c r="D56" s="60"/>
    </row>
  </sheetData>
  <mergeCells count="19"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6"/>
  <sheetViews>
    <sheetView topLeftCell="A56" workbookViewId="0">
      <selection sqref="A1:H76"/>
    </sheetView>
  </sheetViews>
  <sheetFormatPr defaultRowHeight="15"/>
  <cols>
    <col min="1" max="1" width="15.85546875" customWidth="1"/>
    <col min="2" max="2" width="13.42578125" style="30" customWidth="1"/>
    <col min="3" max="3" width="8.5703125" style="45" customWidth="1"/>
    <col min="4" max="4" width="8.28515625" customWidth="1"/>
    <col min="5" max="5" width="9" customWidth="1"/>
    <col min="6" max="6" width="9.7109375" customWidth="1"/>
    <col min="7" max="7" width="13.28515625" customWidth="1"/>
  </cols>
  <sheetData>
    <row r="1" spans="1:26">
      <c r="A1" s="4" t="s">
        <v>116</v>
      </c>
      <c r="B1"/>
      <c r="C1" s="36"/>
      <c r="D1" s="36"/>
      <c r="G1" s="36"/>
      <c r="H1" s="19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ht="16.5" customHeight="1">
      <c r="A2" s="4" t="s">
        <v>131</v>
      </c>
      <c r="B2"/>
      <c r="C2" s="36"/>
      <c r="D2" s="36"/>
      <c r="G2" s="36"/>
      <c r="H2" s="19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s="87" customFormat="1" ht="29.25" customHeight="1">
      <c r="A3" s="129" t="s">
        <v>130</v>
      </c>
      <c r="B3" s="129"/>
      <c r="C3" s="88"/>
      <c r="D3" s="89">
        <f>(D4+D5)+0.01</f>
        <v>18.8</v>
      </c>
      <c r="E3" s="80"/>
      <c r="F3" s="77"/>
      <c r="G3" s="77"/>
      <c r="H3" s="90"/>
      <c r="I3" s="91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s="87" customFormat="1" ht="15" customHeight="1">
      <c r="A4" s="129" t="s">
        <v>114</v>
      </c>
      <c r="B4" s="130"/>
      <c r="C4" s="88"/>
      <c r="D4" s="89">
        <v>51.5</v>
      </c>
      <c r="E4" s="80"/>
      <c r="F4" s="77"/>
      <c r="G4" s="77"/>
      <c r="H4" s="94"/>
      <c r="I4" s="91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spans="1:26" s="87" customFormat="1" ht="14.25" customHeight="1">
      <c r="A5" s="129" t="s">
        <v>115</v>
      </c>
      <c r="B5" s="130"/>
      <c r="C5" s="88"/>
      <c r="D5" s="89">
        <v>-32.71</v>
      </c>
      <c r="E5" s="80"/>
      <c r="F5" s="77"/>
      <c r="G5" s="77"/>
      <c r="H5" s="90"/>
      <c r="I5" s="91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 ht="15" customHeight="1">
      <c r="A6" s="150" t="s">
        <v>129</v>
      </c>
      <c r="B6" s="151"/>
      <c r="C6" s="151"/>
      <c r="D6" s="151"/>
      <c r="E6" s="151"/>
      <c r="F6" s="151"/>
      <c r="G6" s="151"/>
      <c r="H6" s="152"/>
      <c r="I6" s="74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ht="56.25" customHeight="1">
      <c r="A7" s="153" t="s">
        <v>58</v>
      </c>
      <c r="B7" s="147"/>
      <c r="C7" s="41" t="s">
        <v>59</v>
      </c>
      <c r="D7" s="29" t="s">
        <v>60</v>
      </c>
      <c r="E7" s="29" t="s">
        <v>61</v>
      </c>
      <c r="F7" s="29" t="s">
        <v>62</v>
      </c>
      <c r="G7" s="37" t="s">
        <v>63</v>
      </c>
      <c r="H7" s="29" t="s">
        <v>64</v>
      </c>
    </row>
    <row r="8" spans="1:26" ht="17.25" customHeight="1">
      <c r="A8" s="153" t="s">
        <v>65</v>
      </c>
      <c r="B8" s="141"/>
      <c r="C8" s="42">
        <v>11.69</v>
      </c>
      <c r="D8" s="68">
        <v>-31.83</v>
      </c>
      <c r="E8" s="68">
        <f>E12+E15+E18+E21</f>
        <v>44.07</v>
      </c>
      <c r="F8" s="68">
        <f>F12+F15+F18+F21</f>
        <v>30.33</v>
      </c>
      <c r="G8" s="68">
        <f>F8</f>
        <v>30.33</v>
      </c>
      <c r="H8" s="48">
        <f t="shared" ref="H8:H23" si="0">F8-E8+D8</f>
        <v>-45.57</v>
      </c>
    </row>
    <row r="9" spans="1:26">
      <c r="A9" s="38" t="s">
        <v>66</v>
      </c>
      <c r="B9" s="39"/>
      <c r="C9" s="43">
        <f>C8-C10</f>
        <v>10.520999999999999</v>
      </c>
      <c r="D9" s="48">
        <f>D8-D10</f>
        <v>-28.646999999999998</v>
      </c>
      <c r="E9" s="48">
        <f>E8-E10</f>
        <v>39.662999999999997</v>
      </c>
      <c r="F9" s="48">
        <f>F8-F10</f>
        <v>27.296999999999997</v>
      </c>
      <c r="G9" s="48">
        <f>G8-G10</f>
        <v>27.296999999999997</v>
      </c>
      <c r="H9" s="48">
        <f t="shared" si="0"/>
        <v>-41.012999999999998</v>
      </c>
    </row>
    <row r="10" spans="1:26">
      <c r="A10" s="154" t="s">
        <v>67</v>
      </c>
      <c r="B10" s="136"/>
      <c r="C10" s="43">
        <f>C8*10%</f>
        <v>1.169</v>
      </c>
      <c r="D10" s="48">
        <f>D8*10%</f>
        <v>-3.1829999999999998</v>
      </c>
      <c r="E10" s="48">
        <f>E8*10%</f>
        <v>4.407</v>
      </c>
      <c r="F10" s="48">
        <f>F8*10%</f>
        <v>3.0329999999999999</v>
      </c>
      <c r="G10" s="48">
        <f>G8*10%</f>
        <v>3.0329999999999999</v>
      </c>
      <c r="H10" s="48">
        <f t="shared" si="0"/>
        <v>-4.5570000000000004</v>
      </c>
    </row>
    <row r="11" spans="1:26" ht="12.75" customHeight="1">
      <c r="A11" s="155" t="s">
        <v>68</v>
      </c>
      <c r="B11" s="156"/>
      <c r="C11" s="156"/>
      <c r="D11" s="156"/>
      <c r="E11" s="156"/>
      <c r="F11" s="156"/>
      <c r="G11" s="156"/>
      <c r="H11" s="141"/>
    </row>
    <row r="12" spans="1:26">
      <c r="A12" s="157" t="s">
        <v>49</v>
      </c>
      <c r="B12" s="158"/>
      <c r="C12" s="42">
        <v>5.18</v>
      </c>
      <c r="D12" s="69">
        <v>-11.05</v>
      </c>
      <c r="E12" s="69">
        <v>19.53</v>
      </c>
      <c r="F12" s="69">
        <v>13.44</v>
      </c>
      <c r="G12" s="69">
        <f>F12</f>
        <v>13.44</v>
      </c>
      <c r="H12" s="48">
        <f t="shared" si="0"/>
        <v>-17.14</v>
      </c>
    </row>
    <row r="13" spans="1:26">
      <c r="A13" s="38" t="s">
        <v>66</v>
      </c>
      <c r="B13" s="39"/>
      <c r="C13" s="43">
        <f>C12-C14</f>
        <v>4.6619999999999999</v>
      </c>
      <c r="D13" s="48">
        <f>D12-D14</f>
        <v>-9.9450000000000003</v>
      </c>
      <c r="E13" s="48">
        <f>E12-E14</f>
        <v>17.577000000000002</v>
      </c>
      <c r="F13" s="48">
        <f>F12-F14</f>
        <v>12.096</v>
      </c>
      <c r="G13" s="48">
        <f>G12-G14</f>
        <v>12.096</v>
      </c>
      <c r="H13" s="48">
        <f t="shared" si="0"/>
        <v>-15.426000000000002</v>
      </c>
    </row>
    <row r="14" spans="1:26">
      <c r="A14" s="154" t="s">
        <v>67</v>
      </c>
      <c r="B14" s="136"/>
      <c r="C14" s="43">
        <f>C12*10%</f>
        <v>0.51800000000000002</v>
      </c>
      <c r="D14" s="48">
        <f>D12*10%</f>
        <v>-1.1050000000000002</v>
      </c>
      <c r="E14" s="48">
        <f>E12*10%</f>
        <v>1.9530000000000003</v>
      </c>
      <c r="F14" s="48">
        <f>F12*10%</f>
        <v>1.3440000000000001</v>
      </c>
      <c r="G14" s="48">
        <f>G12*10%</f>
        <v>1.3440000000000001</v>
      </c>
      <c r="H14" s="48">
        <f t="shared" si="0"/>
        <v>-1.7140000000000004</v>
      </c>
    </row>
    <row r="15" spans="1:26" ht="23.25" customHeight="1">
      <c r="A15" s="157" t="s">
        <v>41</v>
      </c>
      <c r="B15" s="158"/>
      <c r="C15" s="42">
        <v>3.12</v>
      </c>
      <c r="D15" s="69">
        <v>-6.65</v>
      </c>
      <c r="E15" s="69">
        <v>11.76</v>
      </c>
      <c r="F15" s="69">
        <v>8.1</v>
      </c>
      <c r="G15" s="70">
        <f>F15</f>
        <v>8.1</v>
      </c>
      <c r="H15" s="48">
        <f t="shared" si="0"/>
        <v>-10.31</v>
      </c>
      <c r="J15" s="67"/>
    </row>
    <row r="16" spans="1:26">
      <c r="A16" s="38" t="s">
        <v>66</v>
      </c>
      <c r="B16" s="39"/>
      <c r="C16" s="43">
        <v>2.81</v>
      </c>
      <c r="D16" s="48">
        <f>D15-D17</f>
        <v>-5.9850000000000003</v>
      </c>
      <c r="E16" s="48">
        <f>E15-E17</f>
        <v>10.584</v>
      </c>
      <c r="F16" s="48">
        <f>F15-F17</f>
        <v>7.2899999999999991</v>
      </c>
      <c r="G16" s="71">
        <f>G15-G17</f>
        <v>7.2899999999999991</v>
      </c>
      <c r="H16" s="48">
        <f t="shared" si="0"/>
        <v>-9.2789999999999999</v>
      </c>
    </row>
    <row r="17" spans="1:12" ht="15" customHeight="1">
      <c r="A17" s="154" t="s">
        <v>67</v>
      </c>
      <c r="B17" s="136"/>
      <c r="C17" s="43">
        <v>0.31</v>
      </c>
      <c r="D17" s="48">
        <f>D15*10%</f>
        <v>-0.66500000000000004</v>
      </c>
      <c r="E17" s="48">
        <f>E15*10%</f>
        <v>1.1759999999999999</v>
      </c>
      <c r="F17" s="48">
        <f>F15*10%</f>
        <v>0.81</v>
      </c>
      <c r="G17" s="48">
        <f>F17</f>
        <v>0.81</v>
      </c>
      <c r="H17" s="48">
        <f t="shared" si="0"/>
        <v>-1.0309999999999999</v>
      </c>
    </row>
    <row r="18" spans="1:12" ht="12" customHeight="1">
      <c r="A18" s="157" t="s">
        <v>50</v>
      </c>
      <c r="B18" s="158"/>
      <c r="C18" s="41">
        <v>0</v>
      </c>
      <c r="D18" s="69">
        <v>0</v>
      </c>
      <c r="E18" s="69">
        <v>0</v>
      </c>
      <c r="F18" s="69">
        <v>0</v>
      </c>
      <c r="G18" s="70">
        <v>0</v>
      </c>
      <c r="H18" s="48">
        <f t="shared" si="0"/>
        <v>0</v>
      </c>
    </row>
    <row r="19" spans="1:12" ht="13.5" customHeight="1">
      <c r="A19" s="38" t="s">
        <v>66</v>
      </c>
      <c r="B19" s="39"/>
      <c r="C19" s="43">
        <v>0</v>
      </c>
      <c r="D19" s="48">
        <f>D18-D20</f>
        <v>0</v>
      </c>
      <c r="E19" s="48">
        <v>0</v>
      </c>
      <c r="F19" s="48">
        <v>0</v>
      </c>
      <c r="G19" s="71">
        <v>0</v>
      </c>
      <c r="H19" s="48">
        <f t="shared" si="0"/>
        <v>0</v>
      </c>
    </row>
    <row r="20" spans="1:12" ht="12.75" customHeight="1">
      <c r="A20" s="154" t="s">
        <v>67</v>
      </c>
      <c r="B20" s="136"/>
      <c r="C20" s="43">
        <v>0</v>
      </c>
      <c r="D20" s="48">
        <f>D18*10%</f>
        <v>0</v>
      </c>
      <c r="E20" s="48">
        <v>0</v>
      </c>
      <c r="F20" s="48">
        <v>0</v>
      </c>
      <c r="G20" s="48">
        <v>0</v>
      </c>
      <c r="H20" s="48">
        <f t="shared" si="0"/>
        <v>0</v>
      </c>
    </row>
    <row r="21" spans="1:12" ht="14.25" customHeight="1">
      <c r="A21" s="11" t="s">
        <v>90</v>
      </c>
      <c r="B21" s="40"/>
      <c r="C21" s="44">
        <v>3.39</v>
      </c>
      <c r="D21" s="48">
        <v>-7.22</v>
      </c>
      <c r="E21" s="48">
        <f>1.54+0.38+0.3+10.56</f>
        <v>12.780000000000001</v>
      </c>
      <c r="F21" s="48">
        <f>1.06+0.26+0.21+7.26</f>
        <v>8.7899999999999991</v>
      </c>
      <c r="G21" s="72">
        <f>F21</f>
        <v>8.7899999999999991</v>
      </c>
      <c r="H21" s="48">
        <f t="shared" si="0"/>
        <v>-11.21</v>
      </c>
    </row>
    <row r="22" spans="1:12" ht="14.25" customHeight="1">
      <c r="A22" s="38" t="s">
        <v>66</v>
      </c>
      <c r="B22" s="39"/>
      <c r="C22" s="43">
        <v>3.05</v>
      </c>
      <c r="D22" s="48">
        <f>D21-D23</f>
        <v>-6.4979999999999993</v>
      </c>
      <c r="E22" s="48">
        <f>E21-E23</f>
        <v>11.502000000000001</v>
      </c>
      <c r="F22" s="48">
        <f>F21-F23</f>
        <v>7.9109999999999996</v>
      </c>
      <c r="G22" s="71">
        <f>G21-G23</f>
        <v>7.9109999999999996</v>
      </c>
      <c r="H22" s="48">
        <f t="shared" si="0"/>
        <v>-10.089</v>
      </c>
    </row>
    <row r="23" spans="1:12">
      <c r="A23" s="154" t="s">
        <v>67</v>
      </c>
      <c r="B23" s="136"/>
      <c r="C23" s="43">
        <v>0.34</v>
      </c>
      <c r="D23" s="48">
        <f>D21*10%</f>
        <v>-0.72199999999999998</v>
      </c>
      <c r="E23" s="48">
        <f>E21*10%</f>
        <v>1.2780000000000002</v>
      </c>
      <c r="F23" s="48">
        <f>F21*10%</f>
        <v>0.879</v>
      </c>
      <c r="G23" s="48">
        <f>F23</f>
        <v>0.879</v>
      </c>
      <c r="H23" s="48">
        <f t="shared" si="0"/>
        <v>-1.1210000000000002</v>
      </c>
    </row>
    <row r="24" spans="1:12" s="87" customFormat="1" ht="6" customHeight="1">
      <c r="A24" s="81"/>
      <c r="B24" s="82"/>
      <c r="C24" s="83"/>
      <c r="D24" s="84"/>
      <c r="E24" s="83"/>
      <c r="F24" s="83"/>
      <c r="G24" s="85"/>
      <c r="H24" s="86"/>
    </row>
    <row r="25" spans="1:12" ht="11.25" customHeight="1">
      <c r="A25" s="153" t="s">
        <v>42</v>
      </c>
      <c r="B25" s="141"/>
      <c r="C25" s="44">
        <v>7.04</v>
      </c>
      <c r="D25" s="63">
        <v>49.34</v>
      </c>
      <c r="E25" s="63">
        <v>26.54</v>
      </c>
      <c r="F25" s="63">
        <v>18.27</v>
      </c>
      <c r="G25" s="73">
        <f>G26+G27</f>
        <v>1.827</v>
      </c>
      <c r="H25" s="63">
        <f>F25-E25+D25+F25-G25</f>
        <v>57.513000000000005</v>
      </c>
    </row>
    <row r="26" spans="1:12" ht="14.25" customHeight="1">
      <c r="A26" s="38" t="s">
        <v>69</v>
      </c>
      <c r="B26" s="39"/>
      <c r="C26" s="43">
        <f>C25-C27</f>
        <v>6.3360000000000003</v>
      </c>
      <c r="D26" s="48">
        <v>50.21</v>
      </c>
      <c r="E26" s="48">
        <f>E25-E27</f>
        <v>23.885999999999999</v>
      </c>
      <c r="F26" s="48">
        <f>F25-F27</f>
        <v>16.442999999999998</v>
      </c>
      <c r="G26" s="71">
        <v>0</v>
      </c>
      <c r="H26" s="48">
        <f t="shared" ref="H26:H33" si="1">F26-E26+D26+F26-G26</f>
        <v>59.209999999999994</v>
      </c>
      <c r="L26" s="67"/>
    </row>
    <row r="27" spans="1:12" ht="10.5" customHeight="1">
      <c r="A27" s="154" t="s">
        <v>67</v>
      </c>
      <c r="B27" s="136"/>
      <c r="C27" s="43">
        <f>C25*10%</f>
        <v>0.70400000000000007</v>
      </c>
      <c r="D27" s="48">
        <v>-0.88</v>
      </c>
      <c r="E27" s="48">
        <f>E25*10%</f>
        <v>2.6539999999999999</v>
      </c>
      <c r="F27" s="48">
        <f>F25*10%</f>
        <v>1.827</v>
      </c>
      <c r="G27" s="48">
        <f>F27</f>
        <v>1.827</v>
      </c>
      <c r="H27" s="48">
        <f t="shared" si="1"/>
        <v>-1.7069999999999999</v>
      </c>
    </row>
    <row r="28" spans="1:12" s="4" customFormat="1" ht="12.75" customHeight="1">
      <c r="A28" s="160" t="s">
        <v>132</v>
      </c>
      <c r="B28" s="161"/>
      <c r="C28" s="77"/>
      <c r="D28" s="80">
        <v>0</v>
      </c>
      <c r="E28" s="77">
        <f>E30+E31+E32+E33</f>
        <v>0.61</v>
      </c>
      <c r="F28" s="77">
        <f t="shared" ref="F28:G28" si="2">F30+F31+F32+F33</f>
        <v>0.31</v>
      </c>
      <c r="G28" s="77">
        <f t="shared" si="2"/>
        <v>0.31</v>
      </c>
      <c r="H28" s="63">
        <f t="shared" si="1"/>
        <v>-0.3</v>
      </c>
    </row>
    <row r="29" spans="1:12" ht="12.75" customHeight="1">
      <c r="A29" s="107" t="s">
        <v>133</v>
      </c>
      <c r="B29" s="82"/>
      <c r="C29" s="83"/>
      <c r="D29" s="86">
        <v>0</v>
      </c>
      <c r="E29" s="83"/>
      <c r="F29" s="83"/>
      <c r="G29" s="106"/>
      <c r="H29" s="80"/>
    </row>
    <row r="30" spans="1:12" ht="12.75" customHeight="1">
      <c r="A30" s="162" t="s">
        <v>134</v>
      </c>
      <c r="B30" s="163"/>
      <c r="C30" s="83"/>
      <c r="D30" s="86">
        <v>0</v>
      </c>
      <c r="E30" s="83">
        <v>0.41</v>
      </c>
      <c r="F30" s="83">
        <v>0.21</v>
      </c>
      <c r="G30" s="106">
        <v>0.21</v>
      </c>
      <c r="H30" s="48">
        <f t="shared" si="1"/>
        <v>-0.19999999999999998</v>
      </c>
    </row>
    <row r="31" spans="1:12" ht="12.75" customHeight="1">
      <c r="A31" s="162" t="s">
        <v>135</v>
      </c>
      <c r="B31" s="163"/>
      <c r="C31" s="83"/>
      <c r="D31" s="86">
        <v>0</v>
      </c>
      <c r="E31" s="83">
        <v>0</v>
      </c>
      <c r="F31" s="83">
        <v>0</v>
      </c>
      <c r="G31" s="106">
        <v>0</v>
      </c>
      <c r="H31" s="48">
        <f t="shared" si="1"/>
        <v>0</v>
      </c>
    </row>
    <row r="32" spans="1:12" ht="12.75" customHeight="1">
      <c r="A32" s="162" t="s">
        <v>136</v>
      </c>
      <c r="B32" s="163"/>
      <c r="C32" s="83"/>
      <c r="D32" s="86">
        <v>0</v>
      </c>
      <c r="E32" s="83">
        <v>0</v>
      </c>
      <c r="F32" s="83">
        <v>0</v>
      </c>
      <c r="G32" s="106">
        <v>0</v>
      </c>
      <c r="H32" s="48">
        <f t="shared" si="1"/>
        <v>0</v>
      </c>
    </row>
    <row r="33" spans="1:26" ht="12.75" customHeight="1">
      <c r="A33" s="162" t="s">
        <v>137</v>
      </c>
      <c r="B33" s="163"/>
      <c r="C33" s="83"/>
      <c r="D33" s="86">
        <v>0</v>
      </c>
      <c r="E33" s="83">
        <v>0.2</v>
      </c>
      <c r="F33" s="83">
        <v>0.1</v>
      </c>
      <c r="G33" s="106">
        <v>0.1</v>
      </c>
      <c r="H33" s="48">
        <f t="shared" si="1"/>
        <v>-0.1</v>
      </c>
    </row>
    <row r="34" spans="1:26">
      <c r="A34" s="75" t="s">
        <v>112</v>
      </c>
      <c r="B34" s="76"/>
      <c r="C34" s="77"/>
      <c r="D34" s="78"/>
      <c r="E34" s="77">
        <f>E8+E25+E28</f>
        <v>71.22</v>
      </c>
      <c r="F34" s="77">
        <f t="shared" ref="F34:G34" si="3">F8+F25+F28</f>
        <v>48.91</v>
      </c>
      <c r="G34" s="77">
        <f t="shared" si="3"/>
        <v>32.466999999999999</v>
      </c>
      <c r="H34" s="80"/>
      <c r="I34" s="4"/>
      <c r="J34" s="4"/>
    </row>
    <row r="35" spans="1:26" s="87" customFormat="1" ht="13.5" customHeight="1">
      <c r="A35" s="75" t="s">
        <v>120</v>
      </c>
      <c r="B35" s="76"/>
      <c r="C35" s="77"/>
      <c r="D35" s="78"/>
      <c r="E35" s="77"/>
      <c r="F35" s="77"/>
      <c r="G35" s="79"/>
      <c r="H35" s="80"/>
      <c r="I35" s="104"/>
      <c r="J35" s="104"/>
    </row>
    <row r="36" spans="1:26" s="99" customFormat="1" ht="23.25" customHeight="1">
      <c r="A36" s="159" t="s">
        <v>121</v>
      </c>
      <c r="B36" s="132"/>
      <c r="C36" s="95">
        <v>0</v>
      </c>
      <c r="D36" s="96">
        <v>1.29</v>
      </c>
      <c r="E36" s="97">
        <v>1.54</v>
      </c>
      <c r="F36" s="97">
        <v>1.54</v>
      </c>
      <c r="G36" s="98">
        <f>G38</f>
        <v>0.26180000000000003</v>
      </c>
      <c r="H36" s="63">
        <f t="shared" ref="H36:H38" si="4">F36-E36-G36+D36+F36</f>
        <v>2.5682</v>
      </c>
    </row>
    <row r="37" spans="1:26" s="99" customFormat="1" ht="13.5" customHeight="1">
      <c r="A37" s="38" t="s">
        <v>69</v>
      </c>
      <c r="B37" s="39"/>
      <c r="C37" s="95">
        <v>0</v>
      </c>
      <c r="D37" s="103">
        <v>1.29</v>
      </c>
      <c r="E37" s="108">
        <f>E36-E38</f>
        <v>1.2782</v>
      </c>
      <c r="F37" s="108">
        <f>F36-F38</f>
        <v>1.2782</v>
      </c>
      <c r="G37" s="109">
        <v>0</v>
      </c>
      <c r="H37" s="48">
        <f t="shared" si="4"/>
        <v>2.5682</v>
      </c>
    </row>
    <row r="38" spans="1:26" s="99" customFormat="1" ht="12" customHeight="1">
      <c r="A38" s="100" t="s">
        <v>122</v>
      </c>
      <c r="B38" s="101"/>
      <c r="C38" s="102">
        <f>C36*10%</f>
        <v>0</v>
      </c>
      <c r="D38" s="103">
        <v>0</v>
      </c>
      <c r="E38" s="103">
        <f>E36*17%</f>
        <v>0.26180000000000003</v>
      </c>
      <c r="F38" s="103">
        <f>F36*17%</f>
        <v>0.26180000000000003</v>
      </c>
      <c r="G38" s="103">
        <f>E38</f>
        <v>0.26180000000000003</v>
      </c>
      <c r="H38" s="48">
        <f t="shared" si="4"/>
        <v>0</v>
      </c>
    </row>
    <row r="39" spans="1:26" s="87" customFormat="1">
      <c r="A39" s="148" t="s">
        <v>123</v>
      </c>
      <c r="B39" s="149"/>
      <c r="C39" s="77"/>
      <c r="D39" s="78"/>
      <c r="E39" s="79">
        <f>E36</f>
        <v>1.54</v>
      </c>
      <c r="F39" s="79">
        <f t="shared" ref="F39:G39" si="5">F36</f>
        <v>1.54</v>
      </c>
      <c r="G39" s="79">
        <f t="shared" si="5"/>
        <v>0.26180000000000003</v>
      </c>
      <c r="H39" s="77"/>
    </row>
    <row r="40" spans="1:26" s="87" customFormat="1">
      <c r="A40" s="148" t="s">
        <v>124</v>
      </c>
      <c r="B40" s="149"/>
      <c r="C40" s="77"/>
      <c r="D40" s="78"/>
      <c r="E40" s="77">
        <f>E34+E39</f>
        <v>72.760000000000005</v>
      </c>
      <c r="F40" s="77">
        <f t="shared" ref="F40:G40" si="6">F34+F39</f>
        <v>50.449999999999996</v>
      </c>
      <c r="G40" s="77">
        <f t="shared" si="6"/>
        <v>32.7288</v>
      </c>
      <c r="H40" s="80"/>
    </row>
    <row r="41" spans="1:26" s="87" customFormat="1" ht="21.75" customHeight="1">
      <c r="A41" s="129" t="s">
        <v>128</v>
      </c>
      <c r="B41" s="129"/>
      <c r="C41" s="88"/>
      <c r="D41" s="89">
        <f>D3</f>
        <v>18.8</v>
      </c>
      <c r="E41" s="80"/>
      <c r="F41" s="77"/>
      <c r="G41" s="77"/>
      <c r="H41" s="90">
        <f>F40-E40+D41+F40-G40</f>
        <v>14.211199999999984</v>
      </c>
      <c r="I41" s="105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</row>
    <row r="42" spans="1:26" s="87" customFormat="1" ht="15.75" customHeight="1">
      <c r="A42" s="93" t="s">
        <v>117</v>
      </c>
      <c r="B42" s="93"/>
      <c r="C42" s="88"/>
      <c r="D42" s="89"/>
      <c r="E42" s="80"/>
      <c r="F42" s="77"/>
      <c r="G42" s="77"/>
      <c r="H42" s="90">
        <f>(H43+H44)+0.01</f>
        <v>14.211199999999993</v>
      </c>
      <c r="I42" s="105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</row>
    <row r="43" spans="1:26" s="87" customFormat="1" ht="12.75" customHeight="1">
      <c r="A43" s="129" t="s">
        <v>114</v>
      </c>
      <c r="B43" s="130"/>
      <c r="C43" s="88"/>
      <c r="D43" s="88"/>
      <c r="E43" s="80"/>
      <c r="F43" s="77"/>
      <c r="G43" s="77"/>
      <c r="H43" s="90">
        <f>H26+H36</f>
        <v>61.778199999999991</v>
      </c>
      <c r="I43" s="105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</row>
    <row r="44" spans="1:26" s="87" customFormat="1" ht="12.75" customHeight="1">
      <c r="A44" s="131" t="s">
        <v>115</v>
      </c>
      <c r="B44" s="132"/>
      <c r="C44" s="88"/>
      <c r="D44" s="88"/>
      <c r="E44" s="80"/>
      <c r="F44" s="77"/>
      <c r="G44" s="77"/>
      <c r="H44" s="90">
        <f>H8+H27+H28</f>
        <v>-47.576999999999998</v>
      </c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</row>
    <row r="45" spans="1:26" ht="14.25" customHeight="1"/>
    <row r="46" spans="1:26" ht="14.25" customHeight="1"/>
    <row r="47" spans="1:26" ht="14.25" customHeight="1"/>
    <row r="48" spans="1:26" ht="14.25" customHeight="1"/>
    <row r="49" spans="1:7">
      <c r="A49" s="21" t="s">
        <v>127</v>
      </c>
      <c r="D49" s="23"/>
      <c r="E49" s="23"/>
      <c r="F49" s="23"/>
      <c r="G49" s="23"/>
    </row>
    <row r="50" spans="1:7" ht="12" customHeight="1">
      <c r="A50" s="135" t="s">
        <v>52</v>
      </c>
      <c r="B50" s="136"/>
      <c r="C50" s="136"/>
      <c r="D50" s="116"/>
      <c r="E50" s="31" t="s">
        <v>53</v>
      </c>
      <c r="F50" s="31" t="s">
        <v>54</v>
      </c>
      <c r="G50" s="31" t="s">
        <v>55</v>
      </c>
    </row>
    <row r="51" spans="1:7" ht="13.5" customHeight="1">
      <c r="A51" s="137" t="s">
        <v>78</v>
      </c>
      <c r="B51" s="138"/>
      <c r="C51" s="138"/>
      <c r="D51" s="139"/>
      <c r="E51" s="32"/>
      <c r="F51" s="31"/>
      <c r="G51" s="33"/>
    </row>
    <row r="52" spans="1:7" s="4" customFormat="1" ht="13.5" customHeight="1">
      <c r="A52" s="145" t="s">
        <v>7</v>
      </c>
      <c r="B52" s="146"/>
      <c r="C52" s="146"/>
      <c r="D52" s="147"/>
      <c r="E52" s="49"/>
      <c r="F52" s="50"/>
      <c r="G52" s="51">
        <f>SUM(G51:G51)</f>
        <v>0</v>
      </c>
    </row>
    <row r="53" spans="1:7">
      <c r="A53" s="21" t="s">
        <v>43</v>
      </c>
      <c r="D53" s="23"/>
      <c r="E53" s="23"/>
      <c r="F53" s="23"/>
      <c r="G53" s="23"/>
    </row>
    <row r="54" spans="1:7">
      <c r="A54" s="21" t="s">
        <v>44</v>
      </c>
      <c r="D54" s="23"/>
      <c r="E54" s="23"/>
      <c r="F54" s="23"/>
      <c r="G54" s="23"/>
    </row>
    <row r="55" spans="1:7" ht="23.25" customHeight="1">
      <c r="A55" s="135" t="s">
        <v>57</v>
      </c>
      <c r="B55" s="136"/>
      <c r="C55" s="136"/>
      <c r="D55" s="136"/>
      <c r="E55" s="116"/>
      <c r="F55" s="35" t="s">
        <v>54</v>
      </c>
      <c r="G55" s="34" t="s">
        <v>56</v>
      </c>
    </row>
    <row r="56" spans="1:7">
      <c r="A56" s="135" t="s">
        <v>78</v>
      </c>
      <c r="B56" s="136"/>
      <c r="C56" s="136"/>
      <c r="D56" s="136"/>
      <c r="E56" s="116"/>
      <c r="F56" s="31"/>
      <c r="G56" s="31">
        <v>0</v>
      </c>
    </row>
    <row r="57" spans="1:7">
      <c r="A57" s="23"/>
      <c r="D57" s="23"/>
      <c r="E57" s="23"/>
      <c r="F57" s="23"/>
      <c r="G57" s="23"/>
    </row>
    <row r="58" spans="1:7">
      <c r="A58" s="23"/>
      <c r="D58" s="23"/>
      <c r="E58" s="23"/>
      <c r="F58" s="23"/>
      <c r="G58" s="23"/>
    </row>
    <row r="59" spans="1:7" s="4" customFormat="1">
      <c r="A59" s="21" t="s">
        <v>72</v>
      </c>
      <c r="B59" s="46"/>
      <c r="C59" s="47"/>
      <c r="D59" s="21"/>
      <c r="E59" s="21"/>
      <c r="F59" s="21"/>
      <c r="G59" s="21"/>
    </row>
    <row r="60" spans="1:7">
      <c r="A60" s="140" t="s">
        <v>73</v>
      </c>
      <c r="B60" s="141"/>
      <c r="C60" s="142" t="s">
        <v>74</v>
      </c>
      <c r="D60" s="141"/>
      <c r="E60" s="31" t="s">
        <v>75</v>
      </c>
      <c r="F60" s="31" t="s">
        <v>76</v>
      </c>
      <c r="G60" s="31" t="s">
        <v>77</v>
      </c>
    </row>
    <row r="61" spans="1:7">
      <c r="A61" s="140" t="s">
        <v>113</v>
      </c>
      <c r="B61" s="141"/>
      <c r="C61" s="143" t="s">
        <v>78</v>
      </c>
      <c r="D61" s="144"/>
      <c r="E61" s="31" t="s">
        <v>78</v>
      </c>
      <c r="F61" s="31" t="s">
        <v>78</v>
      </c>
      <c r="G61" s="31" t="s">
        <v>78</v>
      </c>
    </row>
    <row r="62" spans="1:7">
      <c r="A62" s="23"/>
      <c r="D62" s="23"/>
      <c r="E62" s="23"/>
      <c r="F62" s="23"/>
      <c r="G62" s="23"/>
    </row>
    <row r="63" spans="1:7">
      <c r="A63" s="21"/>
      <c r="D63" s="23"/>
      <c r="E63" s="23"/>
      <c r="F63" s="23"/>
      <c r="G63" s="23"/>
    </row>
    <row r="64" spans="1:7">
      <c r="A64" s="21" t="s">
        <v>43</v>
      </c>
      <c r="E64" s="36"/>
      <c r="F64" s="64"/>
      <c r="G64" s="36"/>
    </row>
    <row r="65" spans="1:7">
      <c r="A65" s="21" t="s">
        <v>126</v>
      </c>
      <c r="B65" s="65"/>
      <c r="C65" s="66"/>
      <c r="D65" s="21"/>
      <c r="E65" s="36"/>
      <c r="F65" s="64"/>
      <c r="G65" s="36"/>
    </row>
    <row r="66" spans="1:7" ht="42.75" customHeight="1">
      <c r="A66" s="133" t="s">
        <v>138</v>
      </c>
      <c r="B66" s="134"/>
      <c r="C66" s="134"/>
      <c r="D66" s="134"/>
      <c r="E66" s="134"/>
      <c r="F66" s="134"/>
      <c r="G66" s="134"/>
    </row>
    <row r="69" spans="1:7">
      <c r="A69" s="4" t="s">
        <v>79</v>
      </c>
      <c r="B69" s="46"/>
      <c r="C69" s="47"/>
      <c r="D69" s="4"/>
      <c r="E69" s="4" t="s">
        <v>80</v>
      </c>
      <c r="F69" s="4"/>
    </row>
    <row r="70" spans="1:7">
      <c r="A70" s="4" t="s">
        <v>81</v>
      </c>
      <c r="B70" s="46"/>
      <c r="C70" s="47"/>
      <c r="D70" s="4"/>
      <c r="E70" s="4"/>
      <c r="F70" s="4"/>
    </row>
    <row r="71" spans="1:7">
      <c r="A71" s="4" t="s">
        <v>82</v>
      </c>
      <c r="B71" s="46"/>
      <c r="C71" s="47"/>
      <c r="D71" s="4"/>
      <c r="E71" s="4"/>
      <c r="F71" s="4"/>
    </row>
    <row r="73" spans="1:7">
      <c r="A73" s="110" t="s">
        <v>83</v>
      </c>
      <c r="B73" s="111"/>
      <c r="C73" s="112"/>
      <c r="D73" s="110"/>
    </row>
    <row r="74" spans="1:7" ht="12" customHeight="1">
      <c r="A74" s="110" t="s">
        <v>84</v>
      </c>
      <c r="B74" s="111"/>
      <c r="C74" s="112" t="s">
        <v>25</v>
      </c>
      <c r="D74" s="110"/>
    </row>
    <row r="75" spans="1:7" ht="12" customHeight="1">
      <c r="A75" s="110" t="s">
        <v>85</v>
      </c>
      <c r="B75" s="111"/>
      <c r="C75" s="112" t="s">
        <v>86</v>
      </c>
      <c r="D75" s="110"/>
    </row>
    <row r="76" spans="1:7" ht="12.75" customHeight="1">
      <c r="A76" s="110" t="s">
        <v>87</v>
      </c>
      <c r="B76" s="111"/>
      <c r="C76" s="112" t="s">
        <v>88</v>
      </c>
      <c r="D76" s="110"/>
    </row>
  </sheetData>
  <mergeCells count="38">
    <mergeCell ref="A28:B28"/>
    <mergeCell ref="A30:B30"/>
    <mergeCell ref="A31:B31"/>
    <mergeCell ref="A32:B32"/>
    <mergeCell ref="A33:B33"/>
    <mergeCell ref="A15:B15"/>
    <mergeCell ref="A17:B17"/>
    <mergeCell ref="A18:B18"/>
    <mergeCell ref="A20:B20"/>
    <mergeCell ref="A27:B27"/>
    <mergeCell ref="A40:B40"/>
    <mergeCell ref="A41:B41"/>
    <mergeCell ref="A3:B3"/>
    <mergeCell ref="A6:H6"/>
    <mergeCell ref="A7:B7"/>
    <mergeCell ref="A8:B8"/>
    <mergeCell ref="A10:B10"/>
    <mergeCell ref="A11:H11"/>
    <mergeCell ref="A12:B12"/>
    <mergeCell ref="A25:B25"/>
    <mergeCell ref="A23:B23"/>
    <mergeCell ref="A14:B14"/>
    <mergeCell ref="A4:B4"/>
    <mergeCell ref="A5:B5"/>
    <mergeCell ref="A36:B36"/>
    <mergeCell ref="A39:B39"/>
    <mergeCell ref="A43:B43"/>
    <mergeCell ref="A44:B44"/>
    <mergeCell ref="A66:G66"/>
    <mergeCell ref="A50:D50"/>
    <mergeCell ref="A51:D51"/>
    <mergeCell ref="A61:B61"/>
    <mergeCell ref="C60:D60"/>
    <mergeCell ref="C61:D61"/>
    <mergeCell ref="A60:B60"/>
    <mergeCell ref="A52:D52"/>
    <mergeCell ref="A55:E55"/>
    <mergeCell ref="A56:E56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2018-03-19T23:14:16Z</cp:lastPrinted>
  <dcterms:created xsi:type="dcterms:W3CDTF">2013-02-18T04:38:06Z</dcterms:created>
  <dcterms:modified xsi:type="dcterms:W3CDTF">2018-03-21T23:25:32Z</dcterms:modified>
</cp:coreProperties>
</file>