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D3" i="8" l="1"/>
  <c r="H26" i="8"/>
  <c r="F8" i="8"/>
  <c r="G8" i="8"/>
  <c r="H15" i="8"/>
  <c r="H16" i="8"/>
  <c r="H17" i="8"/>
  <c r="H18" i="8"/>
  <c r="H19" i="8"/>
  <c r="H20" i="8"/>
  <c r="H21" i="8"/>
  <c r="H22" i="8"/>
  <c r="H23" i="8"/>
  <c r="H14" i="8"/>
  <c r="H13" i="8"/>
  <c r="H12" i="8"/>
  <c r="H10" i="8"/>
  <c r="H9" i="8"/>
  <c r="H8" i="8"/>
  <c r="H37" i="8"/>
  <c r="H38" i="8"/>
  <c r="H39" i="8"/>
  <c r="H40" i="8"/>
  <c r="D37" i="8"/>
  <c r="E35" i="8"/>
  <c r="E36" i="8"/>
  <c r="F36" i="8"/>
  <c r="G36" i="8"/>
  <c r="G32" i="8"/>
  <c r="G33" i="8"/>
  <c r="G34" i="8"/>
  <c r="G31" i="8"/>
  <c r="C8" i="8"/>
  <c r="E8" i="8"/>
  <c r="F27" i="8"/>
  <c r="G27" i="8"/>
  <c r="G25" i="8"/>
  <c r="H25" i="8"/>
  <c r="H31" i="8"/>
  <c r="H32" i="8"/>
  <c r="H33" i="8"/>
  <c r="H34" i="8"/>
  <c r="H29" i="8"/>
  <c r="G29" i="8"/>
  <c r="G35" i="8"/>
  <c r="F29" i="8"/>
  <c r="F35" i="8"/>
  <c r="E29" i="8"/>
  <c r="G45" i="8"/>
  <c r="D4" i="8"/>
  <c r="F26" i="8"/>
  <c r="E27" i="8"/>
  <c r="E26" i="8"/>
  <c r="G21" i="8"/>
  <c r="G18" i="8"/>
  <c r="G15" i="8"/>
  <c r="G12" i="8"/>
  <c r="C27" i="8"/>
  <c r="C26" i="8"/>
  <c r="C23" i="8"/>
  <c r="C22" i="8"/>
  <c r="C20" i="8"/>
  <c r="C19" i="8"/>
  <c r="C17" i="8"/>
  <c r="C16" i="8"/>
  <c r="H27" i="8"/>
  <c r="D23" i="8"/>
  <c r="F23" i="8"/>
  <c r="E23" i="8"/>
  <c r="D22" i="8"/>
  <c r="F22" i="8"/>
  <c r="E22" i="8"/>
  <c r="D20" i="8"/>
  <c r="F20" i="8"/>
  <c r="E20" i="8"/>
  <c r="D19" i="8"/>
  <c r="F19" i="8"/>
  <c r="E19" i="8"/>
  <c r="D17" i="8"/>
  <c r="F17" i="8"/>
  <c r="E17" i="8"/>
  <c r="D16" i="8"/>
  <c r="F16" i="8"/>
  <c r="E16" i="8"/>
  <c r="D14" i="8"/>
  <c r="F14" i="8"/>
  <c r="E14" i="8"/>
  <c r="D13" i="8"/>
  <c r="F13" i="8"/>
  <c r="E13" i="8"/>
  <c r="D10" i="8"/>
  <c r="F10" i="8"/>
  <c r="E10" i="8"/>
  <c r="D9" i="8"/>
  <c r="F9" i="8"/>
  <c r="E9" i="8"/>
  <c r="G23" i="8"/>
  <c r="G22" i="8"/>
  <c r="G20" i="8"/>
  <c r="G19" i="8"/>
  <c r="G17" i="8"/>
  <c r="G16" i="8"/>
  <c r="G14" i="8"/>
  <c r="G13" i="8"/>
  <c r="G10" i="8"/>
  <c r="G9" i="8"/>
  <c r="C14" i="8"/>
  <c r="C13" i="8"/>
  <c r="C10" i="8"/>
  <c r="C9" i="8"/>
</calcChain>
</file>

<file path=xl/sharedStrings.xml><?xml version="1.0" encoding="utf-8"?>
<sst xmlns="http://schemas.openxmlformats.org/spreadsheetml/2006/main" count="152" uniqueCount="132">
  <si>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</si>
  <si>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</si>
  <si>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</si>
  <si>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</si>
  <si>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</si>
  <si>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</si>
  <si>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</si>
  <si>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</si>
  <si>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</si>
  <si>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</si>
  <si>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</si>
  <si>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</si>
  <si>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</si>
  <si>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</si>
  <si>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</si>
  <si>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</si>
  <si>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</si>
  <si>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</si>
  <si>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</si>
  <si>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</si>
  <si>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</si>
  <si>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</si>
  <si>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</si>
  <si>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</si>
  <si>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</si>
  <si>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</si>
  <si>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</si>
  <si>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</si>
  <si>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</si>
  <si>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</si>
  <si>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</si>
  <si>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</si>
  <si>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</si>
  <si>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</si>
  <si>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</si>
  <si>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</si>
  <si>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</si>
  <si>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</si>
  <si>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</si>
  <si>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</si>
  <si>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</si>
  <si>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</si>
  <si>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</si>
  <si>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</si>
  <si>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</si>
  <si>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</si>
  <si>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</si>
  <si>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</si>
  <si>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</si>
  <si>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</si>
  <si>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</si>
  <si>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</si>
  <si>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</si>
  <si>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</si>
  <si>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</si>
  <si>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</si>
  <si>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</si>
  <si>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</si>
  <si>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</si>
  <si>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</si>
  <si>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</si>
  <si>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</si>
  <si>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</si>
  <si>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</si>
  <si>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</si>
  <si>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</si>
  <si>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</si>
  <si>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</si>
  <si>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</si>
  <si>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</si>
  <si>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</si>
  <si>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</si>
  <si>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</si>
  <si>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</si>
  <si>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</si>
  <si>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</si>
  <si>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</si>
  <si>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</si>
  <si>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</si>
  <si>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</si>
  <si>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</si>
  <si>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</si>
  <si>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</si>
  <si>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</si>
  <si>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</si>
  <si>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ООО "Эра"</t>
  </si>
  <si>
    <t>2-265-897</t>
  </si>
  <si>
    <t>2 428,60 м2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</si>
  <si>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</si>
  <si>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</si>
  <si>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</si>
  <si>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</si>
  <si>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</si>
  <si>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</si>
  <si>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</si>
  <si>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</si>
  <si>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</si>
  <si>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</si>
  <si>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</si>
  <si>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</si>
  <si>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</si>
  <si>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</si>
  <si>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</si>
  <si>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</si>
  <si>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</si>
  <si>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№ 197/а по ул. Светланская</t>
  </si>
  <si>
    <t>Часть 4</t>
  </si>
  <si>
    <t>Количество проживающих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</si>
  <si>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</si>
  <si>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</si>
  <si>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</si>
  <si>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</si>
  <si>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</si>
  <si>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исполн-ль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</si>
  <si>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</si>
  <si>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</si>
  <si>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</si>
  <si>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</si>
  <si>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</si>
  <si>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</si>
  <si>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</si>
  <si>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района"  за 2018 г.</t>
  </si>
  <si>
    <t>590,30 м.кв.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</si>
  <si>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</si>
  <si>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</si>
  <si>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</si>
  <si>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3. Перечень работ, выполненных по статье " текущий ремонт"  в 2018 году.</t>
  </si>
  <si>
    <t>переходящие остатки д/ср-в на конец 2018г</t>
  </si>
  <si>
    <t>План по статье "текущий ремонт" на 2019 год</t>
  </si>
  <si>
    <t>ВСЕГО С УЧЕТОМ ОСТАТКОВ:</t>
  </si>
  <si>
    <t>Управляющая компания предлагает: ремонт кровли, косметический ремонт подъездов с заменой системы электроснабжения, ремонт системы СЦО. Собственникам необходимо предоставить  протокол общего собрания о проведении предложенных, или иных необходимых работ. При недостаточности средств, выполнение работ возможно за счет дополнительного их сбора.</t>
  </si>
  <si>
    <t xml:space="preserve">ИСХ.   573/02   от  19.02.2019г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</si>
</sst>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12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/>
    <xf numFmtId="2" fontId="0" fillId="2" borderId="0" xfId="0" applyNumberFormat="1" applyFill="1" applyBorder="1"/>
    <xf numFmtId="0" fontId="3" fillId="2" borderId="2" xfId="0" applyFont="1" applyFill="1" applyBorder="1" applyAlignment="1">
      <alignment horizontal="left"/>
    </xf>
    <xf numFmtId="0" fontId="0" fillId="0" borderId="0" xfId="0" applyFont="1"/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Border="1" applyAlignment="1"/>
    <xf numFmtId="0" fontId="0" fillId="0" borderId="4" xfId="0" applyFont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121</v>
      </c>
      <c r="C1" s="1"/>
    </row>
    <row r="2" spans="1:4" ht="15" customHeight="1" x14ac:dyDescent="0.25">
      <c r="A2" s="2" t="s">
        <v>48</v>
      </c>
      <c r="C2" s="4"/>
    </row>
    <row r="3" spans="1:4" ht="15.75" x14ac:dyDescent="0.25">
      <c r="B3" s="4" t="s">
        <v>10</v>
      </c>
      <c r="C3" s="23" t="s">
        <v>105</v>
      </c>
    </row>
    <row r="4" spans="1:4" s="22" customFormat="1" ht="14.25" customHeight="1" x14ac:dyDescent="0.2">
      <c r="A4" s="21" t="s">
        <v>131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49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46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04" t="s">
        <v>12</v>
      </c>
      <c r="D9" s="105"/>
    </row>
    <row r="10" spans="1:4" s="3" customFormat="1" ht="24" customHeight="1" x14ac:dyDescent="0.25">
      <c r="A10" s="13" t="s">
        <v>2</v>
      </c>
      <c r="B10" s="15" t="s">
        <v>13</v>
      </c>
      <c r="C10" s="106" t="s">
        <v>72</v>
      </c>
      <c r="D10" s="107"/>
    </row>
    <row r="11" spans="1:4" s="3" customFormat="1" ht="15" customHeight="1" x14ac:dyDescent="0.25">
      <c r="A11" s="13" t="s">
        <v>3</v>
      </c>
      <c r="B11" s="14" t="s">
        <v>14</v>
      </c>
      <c r="C11" s="104" t="s">
        <v>15</v>
      </c>
      <c r="D11" s="105"/>
    </row>
    <row r="12" spans="1:4" s="3" customFormat="1" ht="16.5" customHeight="1" x14ac:dyDescent="0.25">
      <c r="A12" s="110">
        <v>5</v>
      </c>
      <c r="B12" s="110" t="s">
        <v>88</v>
      </c>
      <c r="C12" s="54" t="s">
        <v>89</v>
      </c>
      <c r="D12" s="55" t="s">
        <v>90</v>
      </c>
    </row>
    <row r="13" spans="1:4" s="3" customFormat="1" ht="14.25" customHeight="1" x14ac:dyDescent="0.25">
      <c r="A13" s="110"/>
      <c r="B13" s="110"/>
      <c r="C13" s="54" t="s">
        <v>91</v>
      </c>
      <c r="D13" s="55" t="s">
        <v>92</v>
      </c>
    </row>
    <row r="14" spans="1:4" s="3" customFormat="1" x14ac:dyDescent="0.25">
      <c r="A14" s="110"/>
      <c r="B14" s="110"/>
      <c r="C14" s="54" t="s">
        <v>93</v>
      </c>
      <c r="D14" s="55" t="s">
        <v>94</v>
      </c>
    </row>
    <row r="15" spans="1:4" s="3" customFormat="1" ht="16.5" customHeight="1" x14ac:dyDescent="0.25">
      <c r="A15" s="110"/>
      <c r="B15" s="110"/>
      <c r="C15" s="54" t="s">
        <v>95</v>
      </c>
      <c r="D15" s="55" t="s">
        <v>96</v>
      </c>
    </row>
    <row r="16" spans="1:4" s="3" customFormat="1" ht="16.5" customHeight="1" x14ac:dyDescent="0.25">
      <c r="A16" s="110"/>
      <c r="B16" s="110"/>
      <c r="C16" s="54" t="s">
        <v>97</v>
      </c>
      <c r="D16" s="55" t="s">
        <v>98</v>
      </c>
    </row>
    <row r="17" spans="1:4" s="5" customFormat="1" ht="15.75" customHeight="1" x14ac:dyDescent="0.25">
      <c r="A17" s="110"/>
      <c r="B17" s="110"/>
      <c r="C17" s="54" t="s">
        <v>99</v>
      </c>
      <c r="D17" s="55" t="s">
        <v>100</v>
      </c>
    </row>
    <row r="18" spans="1:4" s="5" customFormat="1" ht="15.75" customHeight="1" x14ac:dyDescent="0.25">
      <c r="A18" s="110"/>
      <c r="B18" s="110"/>
      <c r="C18" s="56" t="s">
        <v>101</v>
      </c>
      <c r="D18" s="55" t="s">
        <v>102</v>
      </c>
    </row>
    <row r="19" spans="1:4" ht="21.75" customHeight="1" x14ac:dyDescent="0.25">
      <c r="A19" s="13" t="s">
        <v>4</v>
      </c>
      <c r="B19" s="14" t="s">
        <v>16</v>
      </c>
      <c r="C19" s="111" t="s">
        <v>84</v>
      </c>
      <c r="D19" s="112"/>
    </row>
    <row r="20" spans="1:4" s="5" customFormat="1" ht="19.5" customHeight="1" x14ac:dyDescent="0.25">
      <c r="A20" s="13" t="s">
        <v>5</v>
      </c>
      <c r="B20" s="14" t="s">
        <v>17</v>
      </c>
      <c r="C20" s="113" t="s">
        <v>52</v>
      </c>
      <c r="D20" s="114"/>
    </row>
    <row r="21" spans="1:4" s="5" customFormat="1" ht="15" customHeight="1" x14ac:dyDescent="0.25">
      <c r="A21" s="13" t="s">
        <v>6</v>
      </c>
      <c r="B21" s="14" t="s">
        <v>18</v>
      </c>
      <c r="C21" s="106" t="s">
        <v>19</v>
      </c>
      <c r="D21" s="115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30.75" customHeight="1" x14ac:dyDescent="0.25">
      <c r="A26" s="101" t="s">
        <v>26</v>
      </c>
      <c r="B26" s="102"/>
      <c r="C26" s="102"/>
      <c r="D26" s="103"/>
    </row>
    <row r="27" spans="1:4" ht="12" customHeight="1" x14ac:dyDescent="0.25">
      <c r="A27" s="48"/>
      <c r="B27" s="49"/>
      <c r="C27" s="49"/>
      <c r="D27" s="50"/>
    </row>
    <row r="28" spans="1:4" ht="13.5" customHeight="1" x14ac:dyDescent="0.25">
      <c r="A28" s="7">
        <v>1</v>
      </c>
      <c r="B28" s="6" t="s">
        <v>103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85</v>
      </c>
      <c r="C30" s="6" t="s">
        <v>104</v>
      </c>
      <c r="D30" s="6" t="s">
        <v>86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114</v>
      </c>
      <c r="C33" s="6" t="s">
        <v>104</v>
      </c>
      <c r="D33" s="6" t="s">
        <v>28</v>
      </c>
    </row>
    <row r="34" spans="1:4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ht="15" customHeight="1" x14ac:dyDescent="0.25">
      <c r="A36" s="27"/>
      <c r="B36" s="12"/>
      <c r="C36" s="12"/>
      <c r="D36" s="12"/>
    </row>
    <row r="37" spans="1:4" x14ac:dyDescent="0.25">
      <c r="A37" s="4" t="s">
        <v>47</v>
      </c>
      <c r="B37" s="19"/>
      <c r="C37" s="19"/>
      <c r="D37" s="19"/>
    </row>
    <row r="38" spans="1:4" x14ac:dyDescent="0.25">
      <c r="A38" s="7">
        <v>1</v>
      </c>
      <c r="B38" s="6" t="s">
        <v>31</v>
      </c>
      <c r="C38" s="108">
        <v>1974</v>
      </c>
      <c r="D38" s="109"/>
    </row>
    <row r="39" spans="1:4" ht="15" customHeight="1" x14ac:dyDescent="0.25">
      <c r="A39" s="7">
        <v>2</v>
      </c>
      <c r="B39" s="6" t="s">
        <v>33</v>
      </c>
      <c r="C39" s="108">
        <v>5</v>
      </c>
      <c r="D39" s="109"/>
    </row>
    <row r="40" spans="1:4" x14ac:dyDescent="0.25">
      <c r="A40" s="7">
        <v>3</v>
      </c>
      <c r="B40" s="6" t="s">
        <v>34</v>
      </c>
      <c r="C40" s="108">
        <v>2</v>
      </c>
      <c r="D40" s="109"/>
    </row>
    <row r="41" spans="1:4" x14ac:dyDescent="0.25">
      <c r="A41" s="7">
        <v>4</v>
      </c>
      <c r="B41" s="6" t="s">
        <v>32</v>
      </c>
      <c r="C41" s="108" t="s">
        <v>73</v>
      </c>
      <c r="D41" s="109"/>
    </row>
    <row r="42" spans="1:4" ht="15" customHeight="1" x14ac:dyDescent="0.25">
      <c r="A42" s="7">
        <v>5</v>
      </c>
      <c r="B42" s="6" t="s">
        <v>35</v>
      </c>
      <c r="C42" s="108" t="s">
        <v>73</v>
      </c>
      <c r="D42" s="109"/>
    </row>
    <row r="43" spans="1:4" x14ac:dyDescent="0.25">
      <c r="A43" s="7">
        <v>6</v>
      </c>
      <c r="B43" s="6" t="s">
        <v>36</v>
      </c>
      <c r="C43" s="108" t="s">
        <v>87</v>
      </c>
      <c r="D43" s="109"/>
    </row>
    <row r="44" spans="1:4" x14ac:dyDescent="0.25">
      <c r="A44" s="7">
        <v>7</v>
      </c>
      <c r="B44" s="6" t="s">
        <v>37</v>
      </c>
      <c r="C44" s="108" t="s">
        <v>73</v>
      </c>
      <c r="D44" s="109"/>
    </row>
    <row r="45" spans="1:4" x14ac:dyDescent="0.25">
      <c r="A45" s="7">
        <v>8</v>
      </c>
      <c r="B45" s="6" t="s">
        <v>38</v>
      </c>
      <c r="C45" s="108" t="s">
        <v>122</v>
      </c>
      <c r="D45" s="109"/>
    </row>
    <row r="46" spans="1:4" x14ac:dyDescent="0.25">
      <c r="A46" s="7">
        <v>9</v>
      </c>
      <c r="B46" s="6" t="s">
        <v>107</v>
      </c>
      <c r="C46" s="108">
        <v>118</v>
      </c>
      <c r="D46" s="107"/>
    </row>
    <row r="47" spans="1:4" x14ac:dyDescent="0.25">
      <c r="A47" s="7">
        <v>10</v>
      </c>
      <c r="B47" s="6" t="s">
        <v>71</v>
      </c>
      <c r="C47" s="116">
        <v>39539</v>
      </c>
      <c r="D47" s="109"/>
    </row>
    <row r="48" spans="1:4" x14ac:dyDescent="0.25">
      <c r="A48" s="4"/>
    </row>
    <row r="49" spans="1:4" x14ac:dyDescent="0.25">
      <c r="A49" s="4"/>
    </row>
    <row r="51" spans="1:4" x14ac:dyDescent="0.25">
      <c r="A51" s="57"/>
      <c r="B51" s="57"/>
      <c r="C51" s="58"/>
      <c r="D51" s="59"/>
    </row>
    <row r="52" spans="1:4" x14ac:dyDescent="0.25">
      <c r="A52" s="57"/>
      <c r="B52" s="57"/>
      <c r="C52" s="58"/>
      <c r="D52" s="59"/>
    </row>
    <row r="53" spans="1:4" x14ac:dyDescent="0.25">
      <c r="A53" s="57"/>
      <c r="B53" s="57"/>
      <c r="C53" s="58"/>
      <c r="D53" s="59"/>
    </row>
    <row r="54" spans="1:4" x14ac:dyDescent="0.25">
      <c r="A54" s="57"/>
      <c r="B54" s="57"/>
      <c r="C54" s="58"/>
      <c r="D54" s="59"/>
    </row>
    <row r="55" spans="1:4" x14ac:dyDescent="0.25">
      <c r="A55" s="57"/>
      <c r="B55" s="57"/>
      <c r="C55" s="60"/>
      <c r="D55" s="59"/>
    </row>
    <row r="56" spans="1:4" x14ac:dyDescent="0.25">
      <c r="A56" s="57"/>
      <c r="B56" s="57"/>
      <c r="C56" s="61"/>
      <c r="D56" s="59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A26:D26"/>
    <mergeCell ref="C9:D9"/>
    <mergeCell ref="C10:D10"/>
    <mergeCell ref="C11:D11"/>
    <mergeCell ref="C38:D38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workbookViewId="0">
      <selection activeCell="M50" sqref="M50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1.140625" customWidth="1"/>
  </cols>
  <sheetData>
    <row r="1" spans="1:26" x14ac:dyDescent="0.25">
      <c r="A1" s="4" t="s">
        <v>109</v>
      </c>
      <c r="B1"/>
      <c r="C1" s="35"/>
      <c r="D1" s="35"/>
      <c r="G1" s="35"/>
      <c r="H1" s="1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customHeight="1" x14ac:dyDescent="0.25">
      <c r="A2" s="4" t="s">
        <v>123</v>
      </c>
      <c r="B2"/>
      <c r="C2" s="35"/>
      <c r="D2" s="35"/>
      <c r="G2" s="35"/>
      <c r="H2" s="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80" customFormat="1" ht="23.25" customHeight="1" x14ac:dyDescent="0.25">
      <c r="A3" s="117" t="s">
        <v>124</v>
      </c>
      <c r="B3" s="117"/>
      <c r="C3" s="73"/>
      <c r="D3" s="74">
        <f>D4+D5</f>
        <v>-86.26</v>
      </c>
      <c r="E3" s="75"/>
      <c r="F3" s="76"/>
      <c r="G3" s="76"/>
      <c r="H3" s="77"/>
      <c r="I3" s="78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s="80" customFormat="1" ht="17.25" customHeight="1" x14ac:dyDescent="0.25">
      <c r="A4" s="117" t="s">
        <v>110</v>
      </c>
      <c r="B4" s="118"/>
      <c r="C4" s="73"/>
      <c r="D4" s="74">
        <f>0</f>
        <v>0</v>
      </c>
      <c r="E4" s="75"/>
      <c r="F4" s="76"/>
      <c r="G4" s="76"/>
      <c r="H4" s="81"/>
      <c r="I4" s="78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s="80" customFormat="1" ht="17.25" customHeight="1" x14ac:dyDescent="0.25">
      <c r="A5" s="117" t="s">
        <v>111</v>
      </c>
      <c r="B5" s="118"/>
      <c r="C5" s="73"/>
      <c r="D5" s="74">
        <v>-86.26</v>
      </c>
      <c r="E5" s="75"/>
      <c r="F5" s="76"/>
      <c r="G5" s="76"/>
      <c r="H5" s="77"/>
      <c r="I5" s="78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15" customHeight="1" x14ac:dyDescent="0.25">
      <c r="A6" s="119" t="s">
        <v>125</v>
      </c>
      <c r="B6" s="120"/>
      <c r="C6" s="120"/>
      <c r="D6" s="120"/>
      <c r="E6" s="120"/>
      <c r="F6" s="120"/>
      <c r="G6" s="120"/>
      <c r="H6" s="121"/>
      <c r="I6" s="70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 x14ac:dyDescent="0.25">
      <c r="A7" s="122" t="s">
        <v>59</v>
      </c>
      <c r="B7" s="123"/>
      <c r="C7" s="40" t="s">
        <v>60</v>
      </c>
      <c r="D7" s="28" t="s">
        <v>61</v>
      </c>
      <c r="E7" s="28" t="s">
        <v>62</v>
      </c>
      <c r="F7" s="28" t="s">
        <v>63</v>
      </c>
      <c r="G7" s="36" t="s">
        <v>64</v>
      </c>
      <c r="H7" s="28" t="s">
        <v>65</v>
      </c>
    </row>
    <row r="8" spans="1:26" ht="17.25" customHeight="1" x14ac:dyDescent="0.25">
      <c r="A8" s="122" t="s">
        <v>66</v>
      </c>
      <c r="B8" s="124"/>
      <c r="C8" s="41">
        <f>C12+C15+C18+C21</f>
        <v>15.830000000000002</v>
      </c>
      <c r="D8" s="65">
        <v>-77.98</v>
      </c>
      <c r="E8" s="65">
        <f>E12+E15+E18+E21</f>
        <v>453.6</v>
      </c>
      <c r="F8" s="65">
        <f>F12+F15+F18+F21</f>
        <v>431.73999999999995</v>
      </c>
      <c r="G8" s="65">
        <f>F8</f>
        <v>431.73999999999995</v>
      </c>
      <c r="H8" s="63">
        <f>F8-E8+D8</f>
        <v>-99.840000000000074</v>
      </c>
      <c r="J8" s="62"/>
    </row>
    <row r="9" spans="1:26" x14ac:dyDescent="0.25">
      <c r="A9" s="37" t="s">
        <v>67</v>
      </c>
      <c r="B9" s="38"/>
      <c r="C9" s="42">
        <f>C8-C10</f>
        <v>14.247000000000002</v>
      </c>
      <c r="D9" s="47">
        <f>D8-D10</f>
        <v>-70.182000000000002</v>
      </c>
      <c r="E9" s="47">
        <f>E8-E10</f>
        <v>408.24</v>
      </c>
      <c r="F9" s="47">
        <f>F8-F10</f>
        <v>388.56599999999997</v>
      </c>
      <c r="G9" s="47">
        <f>G8-G10</f>
        <v>388.56599999999997</v>
      </c>
      <c r="H9" s="47">
        <f>F9-E9+D9</f>
        <v>-89.856000000000037</v>
      </c>
      <c r="J9" s="62"/>
    </row>
    <row r="10" spans="1:26" x14ac:dyDescent="0.25">
      <c r="A10" s="125" t="s">
        <v>68</v>
      </c>
      <c r="B10" s="126"/>
      <c r="C10" s="42">
        <f>C8*10%</f>
        <v>1.5830000000000002</v>
      </c>
      <c r="D10" s="47">
        <f>D8*10%</f>
        <v>-7.7980000000000009</v>
      </c>
      <c r="E10" s="47">
        <f>E8*10%</f>
        <v>45.360000000000007</v>
      </c>
      <c r="F10" s="47">
        <f>F8*10%</f>
        <v>43.173999999999999</v>
      </c>
      <c r="G10" s="47">
        <f>G8*10%</f>
        <v>43.173999999999999</v>
      </c>
      <c r="H10" s="47">
        <f>F10-E10+D10</f>
        <v>-9.9840000000000089</v>
      </c>
    </row>
    <row r="11" spans="1:26" ht="12.75" customHeight="1" x14ac:dyDescent="0.25">
      <c r="A11" s="127" t="s">
        <v>69</v>
      </c>
      <c r="B11" s="128"/>
      <c r="C11" s="128"/>
      <c r="D11" s="128"/>
      <c r="E11" s="128"/>
      <c r="F11" s="128"/>
      <c r="G11" s="128"/>
      <c r="H11" s="124"/>
    </row>
    <row r="12" spans="1:26" x14ac:dyDescent="0.25">
      <c r="A12" s="129" t="s">
        <v>50</v>
      </c>
      <c r="B12" s="130"/>
      <c r="C12" s="41">
        <v>5.65</v>
      </c>
      <c r="D12" s="52">
        <v>-29.83</v>
      </c>
      <c r="E12" s="52">
        <v>162.99</v>
      </c>
      <c r="F12" s="52">
        <v>155.35</v>
      </c>
      <c r="G12" s="52">
        <f>F12</f>
        <v>155.35</v>
      </c>
      <c r="H12" s="47">
        <f>F12-E12+D12</f>
        <v>-37.470000000000013</v>
      </c>
    </row>
    <row r="13" spans="1:26" x14ac:dyDescent="0.25">
      <c r="A13" s="37" t="s">
        <v>67</v>
      </c>
      <c r="B13" s="38"/>
      <c r="C13" s="42">
        <f>C12-C14</f>
        <v>5.085</v>
      </c>
      <c r="D13" s="47">
        <f>D12-D14</f>
        <v>-26.846999999999998</v>
      </c>
      <c r="E13" s="47">
        <f>E12-E14</f>
        <v>146.691</v>
      </c>
      <c r="F13" s="47">
        <f>F12-F14</f>
        <v>139.815</v>
      </c>
      <c r="G13" s="47">
        <f>G12-G14</f>
        <v>139.815</v>
      </c>
      <c r="H13" s="47">
        <f>F13-E13+D13</f>
        <v>-33.722999999999999</v>
      </c>
    </row>
    <row r="14" spans="1:26" x14ac:dyDescent="0.25">
      <c r="A14" s="125" t="s">
        <v>68</v>
      </c>
      <c r="B14" s="126"/>
      <c r="C14" s="42">
        <f>C12*10%</f>
        <v>0.56500000000000006</v>
      </c>
      <c r="D14" s="47">
        <f>D12*10%</f>
        <v>-2.9830000000000001</v>
      </c>
      <c r="E14" s="47">
        <f>E12*10%</f>
        <v>16.299000000000003</v>
      </c>
      <c r="F14" s="47">
        <f>F12*10%</f>
        <v>15.535</v>
      </c>
      <c r="G14" s="47">
        <f>G12*10%</f>
        <v>15.535</v>
      </c>
      <c r="H14" s="47">
        <f>F14-E14+D14</f>
        <v>-3.747000000000003</v>
      </c>
    </row>
    <row r="15" spans="1:26" ht="23.25" customHeight="1" x14ac:dyDescent="0.25">
      <c r="A15" s="129" t="s">
        <v>41</v>
      </c>
      <c r="B15" s="130"/>
      <c r="C15" s="41">
        <v>3.45</v>
      </c>
      <c r="D15" s="52">
        <v>-17.940000000000001</v>
      </c>
      <c r="E15" s="52">
        <v>99.53</v>
      </c>
      <c r="F15" s="52">
        <v>94.86</v>
      </c>
      <c r="G15" s="52">
        <f>F15</f>
        <v>94.86</v>
      </c>
      <c r="H15" s="47">
        <f t="shared" ref="H15:H23" si="0">F15-E15+D15</f>
        <v>-22.610000000000003</v>
      </c>
    </row>
    <row r="16" spans="1:26" x14ac:dyDescent="0.25">
      <c r="A16" s="37" t="s">
        <v>67</v>
      </c>
      <c r="B16" s="38"/>
      <c r="C16" s="42">
        <f>C15-C17</f>
        <v>3.105</v>
      </c>
      <c r="D16" s="47">
        <f>D15-D17</f>
        <v>-16.146000000000001</v>
      </c>
      <c r="E16" s="47">
        <f>E15-E17</f>
        <v>89.576999999999998</v>
      </c>
      <c r="F16" s="47">
        <f>F15-F17</f>
        <v>85.373999999999995</v>
      </c>
      <c r="G16" s="47">
        <f>G15-G17</f>
        <v>85.373999999999995</v>
      </c>
      <c r="H16" s="47">
        <f t="shared" si="0"/>
        <v>-20.349000000000004</v>
      </c>
    </row>
    <row r="17" spans="1:8" ht="15" customHeight="1" x14ac:dyDescent="0.25">
      <c r="A17" s="125" t="s">
        <v>68</v>
      </c>
      <c r="B17" s="126"/>
      <c r="C17" s="42">
        <f>C15*10%</f>
        <v>0.34500000000000003</v>
      </c>
      <c r="D17" s="47">
        <f>D15*10%</f>
        <v>-1.7940000000000003</v>
      </c>
      <c r="E17" s="47">
        <f>E15*10%</f>
        <v>9.9530000000000012</v>
      </c>
      <c r="F17" s="47">
        <f>F15*10%</f>
        <v>9.4860000000000007</v>
      </c>
      <c r="G17" s="47">
        <f>G15*10%</f>
        <v>9.4860000000000007</v>
      </c>
      <c r="H17" s="47">
        <f t="shared" si="0"/>
        <v>-2.261000000000001</v>
      </c>
    </row>
    <row r="18" spans="1:8" ht="12" customHeight="1" x14ac:dyDescent="0.25">
      <c r="A18" s="129" t="s">
        <v>51</v>
      </c>
      <c r="B18" s="130"/>
      <c r="C18" s="40">
        <v>2.37</v>
      </c>
      <c r="D18" s="52">
        <v>-12.37</v>
      </c>
      <c r="E18" s="52">
        <v>66.17</v>
      </c>
      <c r="F18" s="52">
        <v>62.97</v>
      </c>
      <c r="G18" s="52">
        <f>F18</f>
        <v>62.97</v>
      </c>
      <c r="H18" s="47">
        <f t="shared" si="0"/>
        <v>-15.570000000000002</v>
      </c>
    </row>
    <row r="19" spans="1:8" ht="13.5" customHeight="1" x14ac:dyDescent="0.25">
      <c r="A19" s="37" t="s">
        <v>67</v>
      </c>
      <c r="B19" s="38"/>
      <c r="C19" s="42">
        <f>C18-C20</f>
        <v>2.133</v>
      </c>
      <c r="D19" s="47">
        <f>D18-D20</f>
        <v>-11.132999999999999</v>
      </c>
      <c r="E19" s="47">
        <f>E18-E20</f>
        <v>59.552999999999997</v>
      </c>
      <c r="F19" s="47">
        <f>F18-F20</f>
        <v>56.673000000000002</v>
      </c>
      <c r="G19" s="47">
        <f>G18-G20</f>
        <v>56.673000000000002</v>
      </c>
      <c r="H19" s="47">
        <f t="shared" si="0"/>
        <v>-14.012999999999995</v>
      </c>
    </row>
    <row r="20" spans="1:8" ht="12.75" customHeight="1" x14ac:dyDescent="0.25">
      <c r="A20" s="125" t="s">
        <v>68</v>
      </c>
      <c r="B20" s="126"/>
      <c r="C20" s="42">
        <f>C18*10%</f>
        <v>0.23700000000000002</v>
      </c>
      <c r="D20" s="47">
        <f>D18*10%</f>
        <v>-1.2370000000000001</v>
      </c>
      <c r="E20" s="47">
        <f>E18*10%</f>
        <v>6.6170000000000009</v>
      </c>
      <c r="F20" s="47">
        <f>F18*10%</f>
        <v>6.2970000000000006</v>
      </c>
      <c r="G20" s="47">
        <f>G18*10%</f>
        <v>6.2970000000000006</v>
      </c>
      <c r="H20" s="47">
        <f t="shared" si="0"/>
        <v>-1.5570000000000004</v>
      </c>
    </row>
    <row r="21" spans="1:8" ht="14.25" customHeight="1" x14ac:dyDescent="0.25">
      <c r="A21" s="11" t="s">
        <v>42</v>
      </c>
      <c r="B21" s="39"/>
      <c r="C21" s="43">
        <v>4.3600000000000003</v>
      </c>
      <c r="D21" s="47">
        <v>-17.850000000000001</v>
      </c>
      <c r="E21" s="47">
        <v>124.91</v>
      </c>
      <c r="F21" s="47">
        <v>118.56</v>
      </c>
      <c r="G21" s="47">
        <f>F21</f>
        <v>118.56</v>
      </c>
      <c r="H21" s="47">
        <f t="shared" si="0"/>
        <v>-24.199999999999996</v>
      </c>
    </row>
    <row r="22" spans="1:8" ht="14.25" customHeight="1" x14ac:dyDescent="0.25">
      <c r="A22" s="37" t="s">
        <v>67</v>
      </c>
      <c r="B22" s="38"/>
      <c r="C22" s="42">
        <f>C21-C23</f>
        <v>3.9240000000000004</v>
      </c>
      <c r="D22" s="47">
        <f>D21-D23</f>
        <v>-16.065000000000001</v>
      </c>
      <c r="E22" s="47">
        <f>E21-E23</f>
        <v>112.419</v>
      </c>
      <c r="F22" s="47">
        <f>F21-F23</f>
        <v>106.70400000000001</v>
      </c>
      <c r="G22" s="47">
        <f>G21-G23</f>
        <v>106.70400000000001</v>
      </c>
      <c r="H22" s="47">
        <f t="shared" si="0"/>
        <v>-21.77999999999999</v>
      </c>
    </row>
    <row r="23" spans="1:8" ht="15.75" customHeight="1" x14ac:dyDescent="0.25">
      <c r="A23" s="125" t="s">
        <v>68</v>
      </c>
      <c r="B23" s="126"/>
      <c r="C23" s="42">
        <f>C21*10%</f>
        <v>0.43600000000000005</v>
      </c>
      <c r="D23" s="47">
        <f>D21*10%</f>
        <v>-1.7850000000000001</v>
      </c>
      <c r="E23" s="86">
        <f>E21*10%</f>
        <v>12.491</v>
      </c>
      <c r="F23" s="86">
        <f>F21*10%</f>
        <v>11.856000000000002</v>
      </c>
      <c r="G23" s="47">
        <f>G21*10%</f>
        <v>11.856000000000002</v>
      </c>
      <c r="H23" s="47">
        <f t="shared" si="0"/>
        <v>-2.4199999999999982</v>
      </c>
    </row>
    <row r="24" spans="1:8" s="80" customFormat="1" ht="7.5" customHeight="1" x14ac:dyDescent="0.25">
      <c r="A24" s="82"/>
      <c r="B24" s="83"/>
      <c r="C24" s="84"/>
      <c r="D24" s="85"/>
      <c r="E24" s="86"/>
      <c r="F24" s="86"/>
      <c r="G24" s="87"/>
      <c r="H24" s="86"/>
    </row>
    <row r="25" spans="1:8" ht="11.25" customHeight="1" x14ac:dyDescent="0.25">
      <c r="A25" s="122" t="s">
        <v>43</v>
      </c>
      <c r="B25" s="124"/>
      <c r="C25" s="43">
        <v>5.29</v>
      </c>
      <c r="D25" s="63">
        <v>-3.53</v>
      </c>
      <c r="E25" s="75">
        <v>150.28</v>
      </c>
      <c r="F25" s="75">
        <v>143.12</v>
      </c>
      <c r="G25" s="64">
        <f>G26+G27</f>
        <v>14.312000000000001</v>
      </c>
      <c r="H25" s="63">
        <f>F25-E25-G25+D25+F25</f>
        <v>118.11800000000001</v>
      </c>
    </row>
    <row r="26" spans="1:8" s="95" customFormat="1" ht="13.5" customHeight="1" x14ac:dyDescent="0.25">
      <c r="A26" s="37" t="s">
        <v>70</v>
      </c>
      <c r="B26" s="38"/>
      <c r="C26" s="42">
        <f>C25-C27</f>
        <v>4.7610000000000001</v>
      </c>
      <c r="D26" s="47">
        <v>-2.21</v>
      </c>
      <c r="E26" s="86">
        <f>E25-E27</f>
        <v>135.25200000000001</v>
      </c>
      <c r="F26" s="86">
        <f>F25-F27</f>
        <v>128.80799999999999</v>
      </c>
      <c r="G26" s="53">
        <v>0</v>
      </c>
      <c r="H26" s="47">
        <f>F26-E26-G26+D26+F26</f>
        <v>120.15399999999997</v>
      </c>
    </row>
    <row r="27" spans="1:8" s="95" customFormat="1" ht="12.75" customHeight="1" x14ac:dyDescent="0.25">
      <c r="A27" s="125" t="s">
        <v>68</v>
      </c>
      <c r="B27" s="137"/>
      <c r="C27" s="42">
        <f>C25*10%</f>
        <v>0.52900000000000003</v>
      </c>
      <c r="D27" s="47">
        <v>-1.32</v>
      </c>
      <c r="E27" s="47">
        <f>E25*10%</f>
        <v>15.028</v>
      </c>
      <c r="F27" s="47">
        <f>F25*10%</f>
        <v>14.312000000000001</v>
      </c>
      <c r="G27" s="47">
        <f>F27</f>
        <v>14.312000000000001</v>
      </c>
      <c r="H27" s="47">
        <f t="shared" ref="H27" si="1">F27-E27-G27+D27+F27</f>
        <v>-2.0359999999999978</v>
      </c>
    </row>
    <row r="28" spans="1:8" s="95" customFormat="1" ht="8.25" customHeight="1" x14ac:dyDescent="0.25">
      <c r="A28" s="99"/>
      <c r="B28" s="100"/>
      <c r="C28" s="42"/>
      <c r="D28" s="47"/>
      <c r="E28" s="47"/>
      <c r="F28" s="47"/>
      <c r="G28" s="47"/>
      <c r="H28" s="47"/>
    </row>
    <row r="29" spans="1:8" s="4" customFormat="1" ht="12.75" customHeight="1" x14ac:dyDescent="0.25">
      <c r="A29" s="140" t="s">
        <v>115</v>
      </c>
      <c r="B29" s="141"/>
      <c r="C29" s="76"/>
      <c r="D29" s="75">
        <v>-4.75</v>
      </c>
      <c r="E29" s="76">
        <f>E31+E32+E33+E34</f>
        <v>44.92</v>
      </c>
      <c r="F29" s="76">
        <f t="shared" ref="F29:H29" si="2">F31+F32+F33+F34</f>
        <v>42.87</v>
      </c>
      <c r="G29" s="76">
        <f t="shared" si="2"/>
        <v>42.87</v>
      </c>
      <c r="H29" s="75">
        <f t="shared" si="2"/>
        <v>-6.8</v>
      </c>
    </row>
    <row r="30" spans="1:8" ht="12.75" customHeight="1" x14ac:dyDescent="0.25">
      <c r="A30" s="94" t="s">
        <v>116</v>
      </c>
      <c r="B30" s="83"/>
      <c r="C30" s="84"/>
      <c r="D30" s="86"/>
      <c r="E30" s="84"/>
      <c r="F30" s="84"/>
      <c r="G30" s="87"/>
      <c r="H30" s="75"/>
    </row>
    <row r="31" spans="1:8" ht="12.75" customHeight="1" x14ac:dyDescent="0.25">
      <c r="A31" s="142" t="s">
        <v>117</v>
      </c>
      <c r="B31" s="143"/>
      <c r="C31" s="84"/>
      <c r="D31" s="86">
        <v>-0.28999999999999998</v>
      </c>
      <c r="E31" s="84">
        <v>4.1399999999999997</v>
      </c>
      <c r="F31" s="84">
        <v>3.94</v>
      </c>
      <c r="G31" s="87">
        <f>F31</f>
        <v>3.94</v>
      </c>
      <c r="H31" s="47">
        <f t="shared" ref="H31:H34" si="3">F31-E31-G31+D31+F31</f>
        <v>-0.48999999999999977</v>
      </c>
    </row>
    <row r="32" spans="1:8" ht="12.75" customHeight="1" x14ac:dyDescent="0.25">
      <c r="A32" s="142" t="s">
        <v>118</v>
      </c>
      <c r="B32" s="143"/>
      <c r="C32" s="84"/>
      <c r="D32" s="86">
        <v>-1.64</v>
      </c>
      <c r="E32" s="84">
        <v>18.02</v>
      </c>
      <c r="F32" s="84">
        <v>17.32</v>
      </c>
      <c r="G32" s="87">
        <f t="shared" ref="G32:G34" si="4">F32</f>
        <v>17.32</v>
      </c>
      <c r="H32" s="47">
        <f t="shared" si="3"/>
        <v>-2.34</v>
      </c>
    </row>
    <row r="33" spans="1:26" ht="12.75" customHeight="1" x14ac:dyDescent="0.25">
      <c r="A33" s="142" t="s">
        <v>119</v>
      </c>
      <c r="B33" s="143"/>
      <c r="C33" s="84"/>
      <c r="D33" s="86">
        <v>-2.64</v>
      </c>
      <c r="E33" s="84">
        <v>18.8</v>
      </c>
      <c r="F33" s="84">
        <v>17.850000000000001</v>
      </c>
      <c r="G33" s="87">
        <f t="shared" si="4"/>
        <v>17.850000000000001</v>
      </c>
      <c r="H33" s="47">
        <f t="shared" si="3"/>
        <v>-3.59</v>
      </c>
    </row>
    <row r="34" spans="1:26" ht="12.75" customHeight="1" x14ac:dyDescent="0.25">
      <c r="A34" s="142" t="s">
        <v>120</v>
      </c>
      <c r="B34" s="143"/>
      <c r="C34" s="84"/>
      <c r="D34" s="86">
        <v>-0.18</v>
      </c>
      <c r="E34" s="84">
        <v>3.96</v>
      </c>
      <c r="F34" s="84">
        <v>3.76</v>
      </c>
      <c r="G34" s="87">
        <f t="shared" si="4"/>
        <v>3.76</v>
      </c>
      <c r="H34" s="47">
        <f t="shared" si="3"/>
        <v>-0.37999999999999989</v>
      </c>
    </row>
    <row r="35" spans="1:26" s="80" customFormat="1" x14ac:dyDescent="0.25">
      <c r="A35" s="88" t="s">
        <v>108</v>
      </c>
      <c r="B35" s="89"/>
      <c r="C35" s="76"/>
      <c r="D35" s="90"/>
      <c r="E35" s="76">
        <f>E8+E25+E29</f>
        <v>648.79999999999995</v>
      </c>
      <c r="F35" s="76">
        <f t="shared" ref="F35:G35" si="5">F8+F25+F29</f>
        <v>617.7299999999999</v>
      </c>
      <c r="G35" s="76">
        <f t="shared" si="5"/>
        <v>488.92199999999997</v>
      </c>
      <c r="H35" s="75"/>
      <c r="I35" s="91"/>
      <c r="J35" s="91"/>
    </row>
    <row r="36" spans="1:26" s="80" customFormat="1" x14ac:dyDescent="0.25">
      <c r="A36" s="88" t="s">
        <v>112</v>
      </c>
      <c r="B36" s="89"/>
      <c r="C36" s="76"/>
      <c r="D36" s="90"/>
      <c r="E36" s="76">
        <f>E35</f>
        <v>648.79999999999995</v>
      </c>
      <c r="F36" s="76">
        <f>F35</f>
        <v>617.7299999999999</v>
      </c>
      <c r="G36" s="76">
        <f>G35</f>
        <v>488.92199999999997</v>
      </c>
      <c r="H36" s="75"/>
      <c r="I36" s="91"/>
      <c r="J36" s="92"/>
    </row>
    <row r="37" spans="1:26" s="80" customFormat="1" x14ac:dyDescent="0.25">
      <c r="A37" s="144" t="s">
        <v>129</v>
      </c>
      <c r="B37" s="145"/>
      <c r="C37" s="76"/>
      <c r="D37" s="75">
        <f>D3</f>
        <v>-86.26</v>
      </c>
      <c r="E37" s="76"/>
      <c r="F37" s="76"/>
      <c r="G37" s="76"/>
      <c r="H37" s="75">
        <f>F36-E36+D37+F36-G36</f>
        <v>11.477999999999895</v>
      </c>
      <c r="I37" s="91"/>
      <c r="J37" s="92"/>
    </row>
    <row r="38" spans="1:26" s="80" customFormat="1" ht="21" customHeight="1" x14ac:dyDescent="0.25">
      <c r="A38" s="117" t="s">
        <v>127</v>
      </c>
      <c r="B38" s="117"/>
      <c r="C38" s="73"/>
      <c r="D38" s="74"/>
      <c r="E38" s="75"/>
      <c r="F38" s="76"/>
      <c r="G38" s="76"/>
      <c r="H38" s="77">
        <f>H40+H39</f>
        <v>11.477999999999895</v>
      </c>
      <c r="I38" s="79"/>
      <c r="J38" s="93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s="80" customFormat="1" ht="14.25" customHeight="1" x14ac:dyDescent="0.25">
      <c r="A39" s="117" t="s">
        <v>110</v>
      </c>
      <c r="B39" s="118"/>
      <c r="C39" s="73"/>
      <c r="D39" s="73"/>
      <c r="E39" s="75"/>
      <c r="F39" s="76"/>
      <c r="G39" s="76"/>
      <c r="H39" s="77">
        <f>H26</f>
        <v>120.15399999999997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s="80" customFormat="1" ht="15" customHeight="1" x14ac:dyDescent="0.25">
      <c r="A40" s="117" t="s">
        <v>111</v>
      </c>
      <c r="B40" s="118"/>
      <c r="C40" s="73"/>
      <c r="D40" s="73"/>
      <c r="E40" s="75"/>
      <c r="F40" s="76"/>
      <c r="G40" s="76"/>
      <c r="H40" s="77">
        <f>H8+H27+H29</f>
        <v>-108.67600000000007</v>
      </c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27.75" customHeight="1" x14ac:dyDescent="0.25">
      <c r="A41" s="138"/>
      <c r="B41" s="139"/>
      <c r="C41" s="139"/>
      <c r="D41" s="139"/>
      <c r="E41" s="139"/>
      <c r="F41" s="139"/>
      <c r="G41" s="139"/>
      <c r="H41" s="139"/>
    </row>
    <row r="42" spans="1:26" ht="20.25" customHeight="1" x14ac:dyDescent="0.25">
      <c r="A42" s="21" t="s">
        <v>126</v>
      </c>
      <c r="D42" s="22"/>
      <c r="E42" s="22"/>
      <c r="F42" s="22"/>
      <c r="G42" s="22"/>
    </row>
    <row r="43" spans="1:26" ht="12" customHeight="1" x14ac:dyDescent="0.25">
      <c r="A43" s="132" t="s">
        <v>53</v>
      </c>
      <c r="B43" s="126"/>
      <c r="C43" s="126"/>
      <c r="D43" s="107"/>
      <c r="E43" s="30" t="s">
        <v>54</v>
      </c>
      <c r="F43" s="30" t="s">
        <v>55</v>
      </c>
      <c r="G43" s="30" t="s">
        <v>56</v>
      </c>
      <c r="H43" s="6" t="s">
        <v>113</v>
      </c>
    </row>
    <row r="44" spans="1:26" ht="18" customHeight="1" x14ac:dyDescent="0.25">
      <c r="A44" s="133" t="s">
        <v>73</v>
      </c>
      <c r="B44" s="134"/>
      <c r="C44" s="134"/>
      <c r="D44" s="135"/>
      <c r="E44" s="31"/>
      <c r="F44" s="30"/>
      <c r="G44" s="32">
        <v>0</v>
      </c>
      <c r="H44" s="71"/>
    </row>
    <row r="45" spans="1:26" ht="13.5" customHeight="1" x14ac:dyDescent="0.25">
      <c r="A45" s="136" t="s">
        <v>7</v>
      </c>
      <c r="B45" s="128"/>
      <c r="C45" s="128"/>
      <c r="D45" s="124"/>
      <c r="E45" s="31"/>
      <c r="F45" s="30"/>
      <c r="G45" s="72">
        <f>SUM(G44:G44)</f>
        <v>0</v>
      </c>
      <c r="H45" s="6"/>
    </row>
    <row r="46" spans="1:26" ht="13.5" customHeight="1" x14ac:dyDescent="0.25">
      <c r="A46" s="60"/>
      <c r="B46" s="58"/>
      <c r="C46" s="58"/>
      <c r="D46" s="58"/>
      <c r="E46" s="96"/>
      <c r="F46" s="97"/>
      <c r="G46" s="98"/>
      <c r="H46" s="12"/>
    </row>
    <row r="47" spans="1:26" ht="13.5" customHeight="1" x14ac:dyDescent="0.25">
      <c r="A47" s="60"/>
      <c r="B47" s="58"/>
      <c r="C47" s="58"/>
      <c r="D47" s="58"/>
      <c r="E47" s="96"/>
      <c r="F47" s="97"/>
      <c r="G47" s="98"/>
      <c r="H47" s="12"/>
    </row>
    <row r="48" spans="1:26" x14ac:dyDescent="0.25">
      <c r="A48" s="21" t="s">
        <v>44</v>
      </c>
      <c r="D48" s="22"/>
      <c r="E48" s="22"/>
      <c r="F48" s="22"/>
      <c r="G48" s="22"/>
    </row>
    <row r="49" spans="1:8" x14ac:dyDescent="0.25">
      <c r="A49" s="21" t="s">
        <v>45</v>
      </c>
      <c r="D49" s="22"/>
      <c r="E49" s="22"/>
      <c r="F49" s="22"/>
      <c r="G49" s="22"/>
    </row>
    <row r="50" spans="1:8" ht="23.25" customHeight="1" x14ac:dyDescent="0.25">
      <c r="A50" s="132" t="s">
        <v>58</v>
      </c>
      <c r="B50" s="126"/>
      <c r="C50" s="126"/>
      <c r="D50" s="126"/>
      <c r="E50" s="107"/>
      <c r="F50" s="34" t="s">
        <v>55</v>
      </c>
      <c r="G50" s="33" t="s">
        <v>57</v>
      </c>
    </row>
    <row r="51" spans="1:8" x14ac:dyDescent="0.25">
      <c r="A51" s="132" t="s">
        <v>73</v>
      </c>
      <c r="B51" s="126"/>
      <c r="C51" s="126"/>
      <c r="D51" s="126"/>
      <c r="E51" s="107"/>
      <c r="F51" s="30"/>
      <c r="G51" s="30">
        <v>0</v>
      </c>
    </row>
    <row r="52" spans="1:8" x14ac:dyDescent="0.25">
      <c r="A52" s="22"/>
      <c r="D52" s="22"/>
      <c r="E52" s="22"/>
      <c r="F52" s="22"/>
      <c r="G52" s="22"/>
    </row>
    <row r="54" spans="1:8" x14ac:dyDescent="0.25">
      <c r="A54" s="4" t="s">
        <v>106</v>
      </c>
      <c r="E54" s="35"/>
      <c r="F54" s="66"/>
      <c r="G54" s="35"/>
    </row>
    <row r="55" spans="1:8" x14ac:dyDescent="0.25">
      <c r="A55" s="21" t="s">
        <v>128</v>
      </c>
      <c r="B55" s="67"/>
      <c r="C55" s="68"/>
      <c r="D55" s="21"/>
      <c r="E55" s="35"/>
      <c r="F55" s="66"/>
      <c r="G55" s="35"/>
    </row>
    <row r="56" spans="1:8" ht="74.25" customHeight="1" x14ac:dyDescent="0.25">
      <c r="A56" s="131" t="s">
        <v>130</v>
      </c>
      <c r="B56" s="131"/>
      <c r="C56" s="131"/>
      <c r="D56" s="131"/>
      <c r="E56" s="131"/>
      <c r="F56" s="131"/>
      <c r="G56" s="131"/>
      <c r="H56" s="69"/>
    </row>
    <row r="59" spans="1:8" x14ac:dyDescent="0.25">
      <c r="A59" s="4" t="s">
        <v>74</v>
      </c>
      <c r="B59" s="45"/>
      <c r="C59" s="46"/>
      <c r="D59" s="4"/>
      <c r="E59" s="4" t="s">
        <v>75</v>
      </c>
      <c r="F59" s="4"/>
    </row>
    <row r="60" spans="1:8" x14ac:dyDescent="0.25">
      <c r="A60" s="4" t="s">
        <v>76</v>
      </c>
      <c r="B60" s="45"/>
      <c r="C60" s="46"/>
      <c r="D60" s="4"/>
      <c r="E60" s="4"/>
      <c r="F60" s="4"/>
    </row>
    <row r="61" spans="1:8" x14ac:dyDescent="0.25">
      <c r="A61" s="4" t="s">
        <v>77</v>
      </c>
      <c r="B61" s="45"/>
      <c r="C61" s="46"/>
      <c r="D61" s="4"/>
      <c r="E61" s="4"/>
      <c r="F61" s="4"/>
    </row>
    <row r="63" spans="1:8" x14ac:dyDescent="0.25">
      <c r="A63" s="22" t="s">
        <v>78</v>
      </c>
      <c r="B63" s="51"/>
    </row>
    <row r="64" spans="1:8" x14ac:dyDescent="0.25">
      <c r="A64" s="22" t="s">
        <v>79</v>
      </c>
      <c r="B64" s="51"/>
      <c r="C64" s="44" t="s">
        <v>25</v>
      </c>
    </row>
    <row r="65" spans="1:3" x14ac:dyDescent="0.25">
      <c r="A65" s="22" t="s">
        <v>80</v>
      </c>
      <c r="B65" s="51"/>
      <c r="C65" s="44" t="s">
        <v>81</v>
      </c>
    </row>
    <row r="66" spans="1:3" x14ac:dyDescent="0.25">
      <c r="A66" s="22" t="s">
        <v>82</v>
      </c>
      <c r="B66" s="51"/>
      <c r="C66" s="44" t="s">
        <v>83</v>
      </c>
    </row>
  </sheetData>
  <mergeCells count="33">
    <mergeCell ref="A25:B25"/>
    <mergeCell ref="A27:B27"/>
    <mergeCell ref="A41:H41"/>
    <mergeCell ref="A39:B39"/>
    <mergeCell ref="A40:B40"/>
    <mergeCell ref="A29:B29"/>
    <mergeCell ref="A31:B31"/>
    <mergeCell ref="A32:B32"/>
    <mergeCell ref="A33:B33"/>
    <mergeCell ref="A34:B34"/>
    <mergeCell ref="A37:B37"/>
    <mergeCell ref="A56:G56"/>
    <mergeCell ref="A43:D43"/>
    <mergeCell ref="A44:D44"/>
    <mergeCell ref="A45:D45"/>
    <mergeCell ref="A50:E50"/>
    <mergeCell ref="A51:E51"/>
    <mergeCell ref="A4:B4"/>
    <mergeCell ref="A5:B5"/>
    <mergeCell ref="A3:B3"/>
    <mergeCell ref="A6:H6"/>
    <mergeCell ref="A38:B38"/>
    <mergeCell ref="A7:B7"/>
    <mergeCell ref="A8:B8"/>
    <mergeCell ref="A10:B10"/>
    <mergeCell ref="A11:H11"/>
    <mergeCell ref="A12:B12"/>
    <mergeCell ref="A23:B23"/>
    <mergeCell ref="A14:B14"/>
    <mergeCell ref="A15:B15"/>
    <mergeCell ref="A17:B17"/>
    <mergeCell ref="A18:B18"/>
    <mergeCell ref="A20:B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2019-02-20T00:53:45Z</cp:lastPrinted>
  <dcterms:created xsi:type="dcterms:W3CDTF">2013-02-18T04:38:06Z</dcterms:created>
  <dcterms:modified xsi:type="dcterms:W3CDTF">2019-02-24T22:27:40Z</dcterms:modified>
</cp:coreProperties>
</file>