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0" i="8"/>
  <c r="H39"/>
  <c r="H38"/>
  <c r="H37"/>
  <c r="H35"/>
  <c r="F35"/>
  <c r="E35"/>
  <c r="H54"/>
  <c r="H55"/>
  <c r="G8"/>
  <c r="G9"/>
  <c r="G29"/>
  <c r="G25"/>
  <c r="G22"/>
  <c r="G19"/>
  <c r="G16"/>
  <c r="G13"/>
  <c r="G32"/>
  <c r="G41"/>
  <c r="F8"/>
  <c r="F41"/>
  <c r="E8"/>
  <c r="E41"/>
  <c r="F33"/>
  <c r="E33"/>
  <c r="H33"/>
  <c r="F47"/>
  <c r="E47"/>
  <c r="H47"/>
  <c r="H8"/>
  <c r="H34"/>
  <c r="H53"/>
  <c r="H10"/>
  <c r="E9"/>
  <c r="F9"/>
  <c r="H9"/>
  <c r="H30"/>
  <c r="F29"/>
  <c r="E29"/>
  <c r="H29"/>
  <c r="H28"/>
  <c r="H27"/>
  <c r="H26"/>
  <c r="F25"/>
  <c r="E25"/>
  <c r="H25"/>
  <c r="H24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F51"/>
  <c r="E51"/>
  <c r="G51"/>
  <c r="H52"/>
  <c r="H44"/>
  <c r="H48"/>
  <c r="H46"/>
  <c r="H43"/>
  <c r="H32"/>
  <c r="G67"/>
  <c r="H12"/>
  <c r="C30"/>
  <c r="C29"/>
  <c r="C13"/>
  <c r="C9"/>
</calcChain>
</file>

<file path=xl/sharedStrings.xml><?xml version="1.0" encoding="utf-8"?>
<sst xmlns="http://schemas.openxmlformats.org/spreadsheetml/2006/main" count="194" uniqueCount="167">
  <si>
    <t>ИТОГО:</t>
  </si>
  <si>
    <t>2-222-160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</si>
  <si>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</si>
  <si>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</si>
  <si>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</si>
  <si>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</si>
  <si>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</si>
  <si>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</si>
  <si>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</si>
  <si>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</si>
  <si>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</si>
  <si>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</si>
  <si>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</si>
  <si>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</si>
  <si>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</si>
  <si>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</si>
  <si>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</si>
  <si>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</si>
  <si>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</si>
  <si>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</si>
  <si>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</si>
  <si>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</si>
  <si>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</si>
  <si>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</si>
  <si>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</si>
  <si>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</si>
  <si>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</si>
  <si>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</si>
  <si>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</si>
  <si>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</si>
  <si>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</si>
  <si>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</si>
  <si>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</si>
  <si>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</si>
  <si>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</si>
  <si>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</si>
  <si>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</si>
  <si>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</si>
  <si>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</si>
  <si>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</si>
  <si>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</si>
  <si>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</si>
  <si>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</si>
  <si>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2-220-388</t>
  </si>
  <si>
    <t>2-265-417</t>
  </si>
  <si>
    <t>Пушкинская, 6</t>
  </si>
  <si>
    <t xml:space="preserve">                       об исполнении договора управления многоквартирным домом </t>
  </si>
  <si>
    <t>Часть 1.</t>
  </si>
  <si>
    <t>1.Сведения об Управляющей компании Ленинского района</t>
  </si>
  <si>
    <t>1</t>
  </si>
  <si>
    <t>Наименвание юридического лица</t>
  </si>
  <si>
    <t xml:space="preserve"> ООО "Управляющая компания Ленинского района"</t>
  </si>
  <si>
    <t>2</t>
  </si>
  <si>
    <t>ФИО руководителя</t>
  </si>
  <si>
    <t>Козлов Владимир Петрович</t>
  </si>
  <si>
    <t>3</t>
  </si>
  <si>
    <t>Свидетельство о гос регистрации юр лица</t>
  </si>
  <si>
    <t>от 27 .04. 2005г. Серия 25 № 01277949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</si>
  <si>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</si>
  <si>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</si>
  <si>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</si>
  <si>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</si>
  <si>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</si>
  <si>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</si>
  <si>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</si>
  <si>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</si>
  <si>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</si>
  <si>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</si>
  <si>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</si>
  <si>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</si>
  <si>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</si>
  <si>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</si>
  <si>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</si>
  <si>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</si>
  <si>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</si>
  <si>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</si>
  <si>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</si>
  <si>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</si>
  <si>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</si>
  <si>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</si>
  <si>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</si>
  <si>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</si>
  <si>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</si>
  <si>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</si>
  <si>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</si>
  <si>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</si>
  <si>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</si>
  <si>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</si>
  <si>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</si>
  <si>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</si>
  <si>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Ярд"</t>
  </si>
  <si>
    <t>ул. Светланская, 183</t>
  </si>
  <si>
    <t>Техническое обслуживание общего имущества: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</si>
  <si>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</si>
  <si>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</si>
  <si>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ул. Уборевича, 7 А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</si>
  <si>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</si>
  <si>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</si>
  <si>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</si>
  <si>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</si>
  <si>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</si>
  <si>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</si>
  <si>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</si>
  <si>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</si>
  <si>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</si>
  <si>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Количество подъездов</t>
  </si>
  <si>
    <t>Количество лифтов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</si>
  <si>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</si>
  <si>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</si>
  <si>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</si>
  <si>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</si>
  <si>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</si>
  <si>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12 этажей</t>
  </si>
  <si>
    <t>8 лифтов</t>
  </si>
  <si>
    <t>4 подъезда</t>
  </si>
  <si>
    <t>4 м/провода</t>
  </si>
  <si>
    <t>01.06.2007 г</t>
  </si>
  <si>
    <t xml:space="preserve">                                                                </t>
  </si>
  <si>
    <t>№  6 по ул.Пушкинской</t>
  </si>
  <si>
    <t>Экономический отдел</t>
  </si>
  <si>
    <t>Производственный отдел</t>
  </si>
  <si>
    <t>Часть 4</t>
  </si>
  <si>
    <t>2-260 - 343</t>
  </si>
  <si>
    <t>ООО "Комфорт"</t>
  </si>
  <si>
    <t>ул. Светланская,183</t>
  </si>
  <si>
    <t>В отчете отражен тариф, по которому производятся начисления с мая 2014 года.</t>
  </si>
  <si>
    <t>количество проживающих</t>
  </si>
  <si>
    <t>309 чел.</t>
  </si>
  <si>
    <t>итого по дому:</t>
  </si>
  <si>
    <t>прочие работы и услуги</t>
  </si>
  <si>
    <t>сумма, т.р.</t>
  </si>
  <si>
    <t>обязательное страхование лифтов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</si>
  <si>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</si>
  <si>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</si>
  <si>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</si>
  <si>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</si>
  <si>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 т.ч текущий ремонт</t>
  </si>
  <si>
    <t>Ресо-Гарантия</t>
  </si>
  <si>
    <t>комфорт</t>
  </si>
  <si>
    <t>исполнитель</t>
  </si>
  <si>
    <t>1. Текущий ремонт коммуникаций, проходящих через нежилые помещения</t>
  </si>
  <si>
    <t>ООО " Восток-Мегаполис"</t>
  </si>
  <si>
    <t>Всего: 3927,9 в т.ч. л/клетки  1810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</si>
  <si>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</si>
  <si>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</si>
  <si>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</si>
  <si>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</si>
  <si>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 xml:space="preserve">переходящие  остатки д/ср-в на конец  2017 года </t>
  </si>
  <si>
    <t>3.Коммунальные услуги, всего:</t>
  </si>
  <si>
    <t xml:space="preserve">в том числе: </t>
  </si>
  <si>
    <t>отведение сточных вод</t>
  </si>
  <si>
    <t>эл.энергия на содержание ОИ МКД</t>
  </si>
  <si>
    <t>ХВС на содержание ОИ МКД</t>
  </si>
  <si>
    <t>ГВС на содержание ОИ МКД</t>
  </si>
  <si>
    <t>185,91 р</t>
  </si>
  <si>
    <t>ремонт леерных ограждений</t>
  </si>
  <si>
    <t>7 п.м</t>
  </si>
  <si>
    <t>восстановление переходного трапа</t>
  </si>
  <si>
    <t>1 компл</t>
  </si>
  <si>
    <t>ИП Бочкарев</t>
  </si>
  <si>
    <t>бетонирование лестниц, колодцев на придомов. Террит.</t>
  </si>
  <si>
    <t>компл</t>
  </si>
  <si>
    <t>установка узла учета тепловой знергии</t>
  </si>
  <si>
    <t>3. Перечень работ, выполненных по статье " текущий ремонт"  в 2017 году.</t>
  </si>
  <si>
    <t xml:space="preserve">План по статье "текущий ремонт" на 2018 год. </t>
  </si>
  <si>
    <t>предложение Управляющей компании:  по мере накопления средств  -частичный  косметический ремонт подъездов.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</si>
  <si>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332/02 от 20.02.2018 г.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</si>
</sst>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8" xfId="0" applyFont="1" applyBorder="1"/>
    <xf numFmtId="16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7" fillId="0" borderId="0" xfId="1" applyFont="1"/>
    <xf numFmtId="0" fontId="1" fillId="0" borderId="0" xfId="1"/>
    <xf numFmtId="0" fontId="8" fillId="0" borderId="0" xfId="0" applyFont="1"/>
    <xf numFmtId="0" fontId="9" fillId="0" borderId="0" xfId="0" applyFont="1"/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/>
    <xf numFmtId="0" fontId="11" fillId="0" borderId="1" xfId="1" applyFont="1" applyFill="1" applyBorder="1" applyAlignment="1"/>
    <xf numFmtId="0" fontId="11" fillId="0" borderId="1" xfId="1" applyFont="1" applyFill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/>
    <xf numFmtId="0" fontId="12" fillId="0" borderId="1" xfId="0" applyFont="1" applyFill="1" applyBorder="1" applyAlignment="1"/>
    <xf numFmtId="49" fontId="11" fillId="0" borderId="14" xfId="1" applyNumberFormat="1" applyFont="1" applyFill="1" applyBorder="1" applyAlignment="1">
      <alignment horizontal="center"/>
    </xf>
    <xf numFmtId="0" fontId="11" fillId="0" borderId="14" xfId="1" applyFont="1" applyFill="1" applyBorder="1"/>
    <xf numFmtId="0" fontId="7" fillId="0" borderId="14" xfId="1" applyFont="1" applyFill="1" applyBorder="1" applyAlignment="1">
      <alignment horizontal="left"/>
    </xf>
    <xf numFmtId="0" fontId="11" fillId="0" borderId="14" xfId="1" applyFont="1" applyFill="1" applyBorder="1" applyAlignment="1">
      <alignment horizontal="left"/>
    </xf>
    <xf numFmtId="0" fontId="15" fillId="0" borderId="14" xfId="1" applyFont="1" applyFill="1" applyBorder="1" applyAlignment="1">
      <alignment horizontal="left"/>
    </xf>
    <xf numFmtId="0" fontId="15" fillId="0" borderId="2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15" fillId="0" borderId="8" xfId="1" applyFont="1" applyFill="1" applyBorder="1" applyAlignment="1">
      <alignment horizontal="left" wrapText="1"/>
    </xf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Fill="1" applyBorder="1" applyAlignment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2" xfId="0" applyFont="1" applyFill="1" applyBorder="1" applyAlignment="1"/>
    <xf numFmtId="0" fontId="3" fillId="0" borderId="8" xfId="0" applyFont="1" applyBorder="1" applyAlignment="1"/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7" xfId="0" applyBorder="1" applyAlignment="1">
      <alignment horizontal="left"/>
    </xf>
    <xf numFmtId="49" fontId="13" fillId="0" borderId="2" xfId="2" applyNumberFormat="1" applyFill="1" applyBorder="1" applyAlignment="1" applyProtection="1">
      <alignment horizontal="center"/>
    </xf>
    <xf numFmtId="49" fontId="13" fillId="0" borderId="8" xfId="2" applyNumberForma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49" fontId="11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1" fillId="0" borderId="8" xfId="1" applyNumberFormat="1" applyFont="1" applyFill="1" applyBorder="1" applyAlignment="1">
      <alignment horizontal="center"/>
    </xf>
    <xf numFmtId="0" fontId="15" fillId="0" borderId="2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15" fillId="0" borderId="8" xfId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Fill="1" applyBorder="1" applyAlignment="1"/>
    <xf numFmtId="0" fontId="3" fillId="0" borderId="8" xfId="0" applyFont="1" applyBorder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164" fontId="5" fillId="0" borderId="3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0" fillId="0" borderId="8" xfId="0" applyBorder="1" applyAlignment="1"/>
    <xf numFmtId="0" fontId="5" fillId="0" borderId="2" xfId="0" applyFont="1" applyFill="1" applyBorder="1" applyAlignment="1">
      <alignment horizontal="center"/>
    </xf>
    <xf numFmtId="0" fontId="0" fillId="0" borderId="7" xfId="0" applyBorder="1" applyAlignment="1"/>
    <xf numFmtId="0" fontId="2" fillId="0" borderId="2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5" fillId="2" borderId="8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5" fillId="0" borderId="3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E16" sqref="E16"/>
    </sheetView>
  </sheetViews>
  <sheetFormatPr defaultRowHeight="15"/>
  <cols>
    <col min="1" max="1" width="3" customWidth="1"/>
    <col min="2" max="2" width="29.42578125" customWidth="1"/>
    <col min="3" max="3" width="22.42578125" customWidth="1"/>
    <col min="4" max="4" width="26.85546875" customWidth="1"/>
  </cols>
  <sheetData>
    <row r="1" spans="1:4">
      <c r="A1" s="37" t="s">
        <v>143</v>
      </c>
      <c r="C1" s="38"/>
    </row>
    <row r="2" spans="1:4" ht="15" customHeight="1">
      <c r="A2" s="37" t="s">
        <v>46</v>
      </c>
      <c r="C2" s="2"/>
    </row>
    <row r="3" spans="1:4" ht="15.75">
      <c r="B3" s="2" t="s">
        <v>117</v>
      </c>
      <c r="C3" s="39" t="s">
        <v>118</v>
      </c>
    </row>
    <row r="4" spans="1:4" ht="14.25" customHeight="1">
      <c r="A4" s="40" t="s">
        <v>166</v>
      </c>
      <c r="C4" s="2"/>
    </row>
    <row r="5" spans="1:4" ht="15" customHeight="1">
      <c r="A5" s="2" t="s">
        <v>47</v>
      </c>
      <c r="C5" s="2"/>
    </row>
    <row r="6" spans="1:4" s="10" customFormat="1" ht="12.75" customHeight="1">
      <c r="A6" s="2" t="s">
        <v>48</v>
      </c>
      <c r="C6" s="9"/>
    </row>
    <row r="7" spans="1:4" s="10" customFormat="1" ht="12.75" customHeight="1">
      <c r="A7" s="3"/>
      <c r="B7"/>
      <c r="C7"/>
      <c r="D7"/>
    </row>
    <row r="8" spans="1:4" s="1" customFormat="1" ht="15" customHeight="1">
      <c r="A8" s="41" t="s">
        <v>49</v>
      </c>
      <c r="B8" s="42" t="s">
        <v>50</v>
      </c>
      <c r="C8" s="43" t="s">
        <v>51</v>
      </c>
      <c r="D8" s="6"/>
    </row>
    <row r="9" spans="1:4" s="1" customFormat="1" ht="12" customHeight="1">
      <c r="A9" s="41" t="s">
        <v>52</v>
      </c>
      <c r="B9" s="42" t="s">
        <v>53</v>
      </c>
      <c r="C9" s="100" t="s">
        <v>54</v>
      </c>
      <c r="D9" s="101"/>
    </row>
    <row r="10" spans="1:4" s="1" customFormat="1" ht="24" customHeight="1">
      <c r="A10" s="41" t="s">
        <v>55</v>
      </c>
      <c r="B10" s="44" t="s">
        <v>56</v>
      </c>
      <c r="C10" s="102" t="s">
        <v>57</v>
      </c>
      <c r="D10" s="103"/>
    </row>
    <row r="11" spans="1:4" s="1" customFormat="1" ht="15" customHeight="1">
      <c r="A11" s="41" t="s">
        <v>58</v>
      </c>
      <c r="B11" s="42" t="s">
        <v>59</v>
      </c>
      <c r="C11" s="100" t="s">
        <v>60</v>
      </c>
      <c r="D11" s="101"/>
    </row>
    <row r="12" spans="1:4" s="1" customFormat="1" ht="16.5" customHeight="1">
      <c r="A12" s="104">
        <v>5</v>
      </c>
      <c r="B12" s="104" t="s">
        <v>61</v>
      </c>
      <c r="C12" s="45" t="s">
        <v>62</v>
      </c>
      <c r="D12" s="46" t="s">
        <v>63</v>
      </c>
    </row>
    <row r="13" spans="1:4" s="1" customFormat="1" ht="14.25" customHeight="1">
      <c r="A13" s="104"/>
      <c r="B13" s="104"/>
      <c r="C13" s="45" t="s">
        <v>64</v>
      </c>
      <c r="D13" s="46" t="s">
        <v>65</v>
      </c>
    </row>
    <row r="14" spans="1:4" s="1" customFormat="1">
      <c r="A14" s="104"/>
      <c r="B14" s="104"/>
      <c r="C14" s="45" t="s">
        <v>66</v>
      </c>
      <c r="D14" s="46" t="s">
        <v>67</v>
      </c>
    </row>
    <row r="15" spans="1:4" s="1" customFormat="1" ht="16.5" customHeight="1">
      <c r="A15" s="104"/>
      <c r="B15" s="104"/>
      <c r="C15" s="45" t="s">
        <v>68</v>
      </c>
      <c r="D15" s="46" t="s">
        <v>69</v>
      </c>
    </row>
    <row r="16" spans="1:4" s="1" customFormat="1" ht="18" customHeight="1">
      <c r="A16" s="104"/>
      <c r="B16" s="104"/>
      <c r="C16" s="45" t="s">
        <v>70</v>
      </c>
      <c r="D16" s="46" t="s">
        <v>71</v>
      </c>
    </row>
    <row r="17" spans="1:4" s="3" customFormat="1" ht="15.75" hidden="1" customHeight="1">
      <c r="A17" s="104"/>
      <c r="B17" s="104"/>
      <c r="C17" s="45" t="s">
        <v>72</v>
      </c>
      <c r="D17" s="46" t="s">
        <v>73</v>
      </c>
    </row>
    <row r="18" spans="1:4" s="3" customFormat="1" ht="15.75" hidden="1" customHeight="1">
      <c r="A18" s="104"/>
      <c r="B18" s="104"/>
      <c r="C18" s="47" t="s">
        <v>74</v>
      </c>
      <c r="D18" s="46" t="s">
        <v>75</v>
      </c>
    </row>
    <row r="19" spans="1:4" ht="21.75" customHeight="1">
      <c r="A19" s="41" t="s">
        <v>76</v>
      </c>
      <c r="B19" s="42" t="s">
        <v>77</v>
      </c>
      <c r="C19" s="98" t="s">
        <v>78</v>
      </c>
      <c r="D19" s="99"/>
    </row>
    <row r="20" spans="1:4" s="3" customFormat="1" ht="19.5" customHeight="1">
      <c r="A20" s="41" t="s">
        <v>79</v>
      </c>
      <c r="B20" s="42" t="s">
        <v>80</v>
      </c>
      <c r="C20" s="107" t="s">
        <v>81</v>
      </c>
      <c r="D20" s="108"/>
    </row>
    <row r="21" spans="1:4" s="3" customFormat="1" ht="15" customHeight="1">
      <c r="A21" s="41" t="s">
        <v>82</v>
      </c>
      <c r="B21" s="42" t="s">
        <v>83</v>
      </c>
      <c r="C21" s="102" t="s">
        <v>84</v>
      </c>
      <c r="D21" s="109"/>
    </row>
    <row r="22" spans="1:4" ht="13.5" customHeight="1">
      <c r="A22" s="48"/>
      <c r="B22" s="49"/>
      <c r="C22" s="48"/>
      <c r="D22" s="48"/>
    </row>
    <row r="23" spans="1:4">
      <c r="A23" s="50" t="s">
        <v>85</v>
      </c>
      <c r="B23" s="51"/>
      <c r="C23" s="51"/>
      <c r="D23" s="51"/>
    </row>
    <row r="24" spans="1:4" ht="12.75" customHeight="1">
      <c r="A24" s="52"/>
      <c r="B24" s="51"/>
      <c r="C24" s="51"/>
      <c r="D24" s="51"/>
    </row>
    <row r="25" spans="1:4" ht="23.25">
      <c r="A25" s="4"/>
      <c r="B25" s="8" t="s">
        <v>86</v>
      </c>
      <c r="C25" s="5" t="s">
        <v>87</v>
      </c>
      <c r="D25" s="36" t="s">
        <v>88</v>
      </c>
    </row>
    <row r="26" spans="1:4" ht="13.5" customHeight="1">
      <c r="A26" s="110" t="s">
        <v>89</v>
      </c>
      <c r="B26" s="111"/>
      <c r="C26" s="111"/>
      <c r="D26" s="112"/>
    </row>
    <row r="27" spans="1:4" ht="12" customHeight="1">
      <c r="A27" s="53"/>
      <c r="B27" s="54"/>
      <c r="C27" s="54"/>
      <c r="D27" s="55"/>
    </row>
    <row r="28" spans="1:4">
      <c r="A28" s="5">
        <v>1</v>
      </c>
      <c r="B28" s="4" t="s">
        <v>90</v>
      </c>
      <c r="C28" s="4" t="s">
        <v>91</v>
      </c>
      <c r="D28" s="4" t="s">
        <v>1</v>
      </c>
    </row>
    <row r="29" spans="1:4" ht="14.25" customHeight="1">
      <c r="A29" s="56" t="s">
        <v>92</v>
      </c>
      <c r="B29" s="57"/>
      <c r="C29" s="57"/>
      <c r="D29" s="57"/>
    </row>
    <row r="30" spans="1:4" ht="13.5" customHeight="1">
      <c r="A30" s="5">
        <v>1</v>
      </c>
      <c r="B30" s="4" t="s">
        <v>123</v>
      </c>
      <c r="C30" s="4" t="s">
        <v>124</v>
      </c>
      <c r="D30" s="7" t="s">
        <v>122</v>
      </c>
    </row>
    <row r="31" spans="1:4">
      <c r="A31" s="56" t="s">
        <v>93</v>
      </c>
      <c r="B31" s="57"/>
      <c r="C31" s="57"/>
      <c r="D31" s="57"/>
    </row>
    <row r="32" spans="1:4">
      <c r="A32" s="56" t="s">
        <v>94</v>
      </c>
      <c r="B32" s="57"/>
      <c r="C32" s="57"/>
      <c r="D32" s="57"/>
    </row>
    <row r="33" spans="1:4">
      <c r="A33" s="5">
        <v>1</v>
      </c>
      <c r="B33" s="4" t="s">
        <v>141</v>
      </c>
      <c r="C33" s="4" t="s">
        <v>95</v>
      </c>
      <c r="D33" s="7" t="s">
        <v>96</v>
      </c>
    </row>
    <row r="34" spans="1:4">
      <c r="A34" s="56" t="s">
        <v>97</v>
      </c>
      <c r="B34" s="57"/>
      <c r="C34" s="57"/>
      <c r="D34" s="57"/>
    </row>
    <row r="35" spans="1:4">
      <c r="A35" s="5">
        <v>1</v>
      </c>
      <c r="B35" s="4" t="s">
        <v>98</v>
      </c>
      <c r="C35" s="4" t="s">
        <v>91</v>
      </c>
      <c r="D35" s="4" t="s">
        <v>99</v>
      </c>
    </row>
    <row r="36" spans="1:4" ht="15" customHeight="1">
      <c r="A36" s="56" t="s">
        <v>100</v>
      </c>
      <c r="B36" s="57"/>
      <c r="C36" s="57"/>
      <c r="D36" s="57"/>
    </row>
    <row r="37" spans="1:4">
      <c r="A37" s="5">
        <v>1</v>
      </c>
      <c r="B37" s="4" t="s">
        <v>101</v>
      </c>
      <c r="C37" s="4" t="s">
        <v>91</v>
      </c>
      <c r="D37" s="4" t="s">
        <v>1</v>
      </c>
    </row>
    <row r="38" spans="1:4">
      <c r="A38" s="11"/>
      <c r="B38" s="58"/>
      <c r="C38" s="58"/>
      <c r="D38" s="58"/>
    </row>
    <row r="39" spans="1:4" ht="18" customHeight="1">
      <c r="A39" s="2" t="s">
        <v>102</v>
      </c>
      <c r="B39" s="57"/>
      <c r="C39" s="57"/>
      <c r="D39" s="57"/>
    </row>
    <row r="40" spans="1:4" ht="15" customHeight="1">
      <c r="A40" s="5">
        <v>1</v>
      </c>
      <c r="B40" s="4" t="s">
        <v>103</v>
      </c>
      <c r="C40" s="113">
        <v>1983</v>
      </c>
      <c r="D40" s="106"/>
    </row>
    <row r="41" spans="1:4">
      <c r="A41" s="5">
        <v>2</v>
      </c>
      <c r="B41" s="4" t="s">
        <v>104</v>
      </c>
      <c r="C41" s="113" t="s">
        <v>112</v>
      </c>
      <c r="D41" s="106"/>
    </row>
    <row r="42" spans="1:4">
      <c r="A42" s="5">
        <v>3</v>
      </c>
      <c r="B42" s="4" t="s">
        <v>105</v>
      </c>
      <c r="C42" s="113" t="s">
        <v>114</v>
      </c>
      <c r="D42" s="114"/>
    </row>
    <row r="43" spans="1:4" ht="15" customHeight="1">
      <c r="A43" s="5">
        <v>4</v>
      </c>
      <c r="B43" s="4" t="s">
        <v>106</v>
      </c>
      <c r="C43" s="113" t="s">
        <v>113</v>
      </c>
      <c r="D43" s="114"/>
    </row>
    <row r="44" spans="1:4">
      <c r="A44" s="5">
        <v>5</v>
      </c>
      <c r="B44" s="4" t="s">
        <v>107</v>
      </c>
      <c r="C44" s="113" t="s">
        <v>115</v>
      </c>
      <c r="D44" s="114"/>
    </row>
    <row r="45" spans="1:4">
      <c r="A45" s="5">
        <v>6</v>
      </c>
      <c r="B45" s="4" t="s">
        <v>108</v>
      </c>
      <c r="C45" s="113">
        <v>9319.2000000000007</v>
      </c>
      <c r="D45" s="106"/>
    </row>
    <row r="46" spans="1:4" ht="15" customHeight="1">
      <c r="A46" s="5">
        <v>7</v>
      </c>
      <c r="B46" s="4" t="s">
        <v>109</v>
      </c>
      <c r="C46" s="113">
        <v>175.7</v>
      </c>
      <c r="D46" s="106"/>
    </row>
    <row r="47" spans="1:4">
      <c r="A47" s="5">
        <v>8</v>
      </c>
      <c r="B47" s="4" t="s">
        <v>110</v>
      </c>
      <c r="C47" s="113" t="s">
        <v>142</v>
      </c>
      <c r="D47" s="106"/>
    </row>
    <row r="48" spans="1:4">
      <c r="A48" s="5">
        <v>9</v>
      </c>
      <c r="B48" s="4" t="s">
        <v>126</v>
      </c>
      <c r="C48" s="113" t="s">
        <v>127</v>
      </c>
      <c r="D48" s="103"/>
    </row>
    <row r="49" spans="1:4">
      <c r="A49" s="5"/>
      <c r="B49" s="4" t="s">
        <v>111</v>
      </c>
      <c r="C49" s="105" t="s">
        <v>116</v>
      </c>
      <c r="D49" s="106"/>
    </row>
    <row r="50" spans="1:4">
      <c r="A50" s="2"/>
    </row>
    <row r="51" spans="1:4">
      <c r="A51" s="2"/>
    </row>
    <row r="53" spans="1:4">
      <c r="A53" s="59"/>
      <c r="B53" s="59"/>
      <c r="C53" s="60"/>
      <c r="D53" s="33"/>
    </row>
    <row r="54" spans="1:4">
      <c r="A54" s="59"/>
      <c r="B54" s="59"/>
      <c r="C54" s="60"/>
      <c r="D54" s="33"/>
    </row>
    <row r="55" spans="1:4">
      <c r="A55" s="59"/>
      <c r="B55" s="59"/>
      <c r="C55" s="60"/>
      <c r="D55" s="33"/>
    </row>
    <row r="56" spans="1:4">
      <c r="A56" s="59"/>
      <c r="B56" s="59"/>
      <c r="C56" s="60"/>
      <c r="D56" s="33"/>
    </row>
    <row r="57" spans="1:4">
      <c r="A57" s="59"/>
      <c r="B57" s="59"/>
      <c r="C57" s="61"/>
      <c r="D57" s="33"/>
    </row>
    <row r="58" spans="1:4">
      <c r="A58" s="59"/>
      <c r="B58" s="59"/>
      <c r="C58" s="62"/>
      <c r="D58" s="33"/>
    </row>
  </sheetData>
  <mergeCells count="19">
    <mergeCell ref="C49:D49"/>
    <mergeCell ref="C20:D20"/>
    <mergeCell ref="C21:D21"/>
    <mergeCell ref="A26:D26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19:D19"/>
    <mergeCell ref="C9:D9"/>
    <mergeCell ref="C10:D10"/>
    <mergeCell ref="C11:D11"/>
    <mergeCell ref="A12:A18"/>
    <mergeCell ref="B12:B1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topLeftCell="A49" workbookViewId="0">
      <selection activeCell="F93" sqref="F93"/>
    </sheetView>
  </sheetViews>
  <sheetFormatPr defaultRowHeight="15"/>
  <cols>
    <col min="1" max="1" width="15.85546875" customWidth="1"/>
    <col min="2" max="2" width="13.42578125" style="14" customWidth="1"/>
    <col min="3" max="3" width="8.5703125" style="29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42578125" customWidth="1"/>
  </cols>
  <sheetData>
    <row r="1" spans="1:8">
      <c r="A1" s="2" t="s">
        <v>135</v>
      </c>
      <c r="B1"/>
      <c r="C1" s="20"/>
      <c r="D1" s="20"/>
    </row>
    <row r="2" spans="1:8" ht="13.5" customHeight="1">
      <c r="A2" s="2" t="s">
        <v>144</v>
      </c>
      <c r="B2"/>
      <c r="C2" s="20"/>
      <c r="D2" s="20"/>
    </row>
    <row r="3" spans="1:8" ht="56.25" customHeight="1">
      <c r="A3" s="117" t="s">
        <v>18</v>
      </c>
      <c r="B3" s="118"/>
      <c r="C3" s="87" t="s">
        <v>19</v>
      </c>
      <c r="D3" s="12" t="s">
        <v>20</v>
      </c>
      <c r="E3" s="12" t="s">
        <v>21</v>
      </c>
      <c r="F3" s="12" t="s">
        <v>22</v>
      </c>
      <c r="G3" s="21" t="s">
        <v>23</v>
      </c>
      <c r="H3" s="12" t="s">
        <v>24</v>
      </c>
    </row>
    <row r="4" spans="1:8" ht="24.75" customHeight="1">
      <c r="A4" s="144" t="s">
        <v>145</v>
      </c>
      <c r="B4" s="145"/>
      <c r="C4" s="87"/>
      <c r="D4" s="12">
        <v>-522.20000000000005</v>
      </c>
      <c r="E4" s="12"/>
      <c r="F4" s="12"/>
      <c r="G4" s="21"/>
      <c r="H4" s="12"/>
    </row>
    <row r="5" spans="1:8" ht="16.5" customHeight="1">
      <c r="A5" s="80" t="s">
        <v>133</v>
      </c>
      <c r="B5" s="81"/>
      <c r="C5" s="87"/>
      <c r="D5" s="12">
        <v>78.91</v>
      </c>
      <c r="E5" s="12"/>
      <c r="F5" s="12"/>
      <c r="G5" s="21"/>
      <c r="H5" s="12"/>
    </row>
    <row r="6" spans="1:8" ht="20.25" customHeight="1">
      <c r="A6" s="80" t="s">
        <v>134</v>
      </c>
      <c r="B6" s="81"/>
      <c r="C6" s="87"/>
      <c r="D6" s="12">
        <v>-601.11</v>
      </c>
      <c r="E6" s="12"/>
      <c r="F6" s="12"/>
      <c r="G6" s="21"/>
      <c r="H6" s="12"/>
    </row>
    <row r="7" spans="1:8" ht="18.75" customHeight="1">
      <c r="A7" s="140" t="s">
        <v>146</v>
      </c>
      <c r="B7" s="116"/>
      <c r="C7" s="116"/>
      <c r="D7" s="116"/>
      <c r="E7" s="116"/>
      <c r="F7" s="116"/>
      <c r="G7" s="116"/>
      <c r="H7" s="103"/>
    </row>
    <row r="8" spans="1:8" ht="17.25" customHeight="1">
      <c r="A8" s="117" t="s">
        <v>25</v>
      </c>
      <c r="B8" s="139"/>
      <c r="C8" s="26">
        <v>20.420000000000002</v>
      </c>
      <c r="D8" s="13">
        <v>-598.02</v>
      </c>
      <c r="E8" s="13">
        <f>E12+E15+E18+E21+E24+E27</f>
        <v>2134.58</v>
      </c>
      <c r="F8" s="13">
        <f>F12+F15+F18+F21+F24+F27</f>
        <v>2123.83</v>
      </c>
      <c r="G8" s="13">
        <f>G12+G15+G18+G21+G24+G27</f>
        <v>2123.83</v>
      </c>
      <c r="H8" s="5">
        <f>F8-E8+D8</f>
        <v>-608.77</v>
      </c>
    </row>
    <row r="9" spans="1:8">
      <c r="A9" s="22" t="s">
        <v>26</v>
      </c>
      <c r="B9" s="23"/>
      <c r="C9" s="27">
        <f>C8-C10</f>
        <v>18.380000000000003</v>
      </c>
      <c r="D9" s="5">
        <v>-538.22</v>
      </c>
      <c r="E9" s="5">
        <f>E8-E10</f>
        <v>1921.12</v>
      </c>
      <c r="F9" s="5">
        <f>F8-F10</f>
        <v>1911.4499999999998</v>
      </c>
      <c r="G9" s="5">
        <f>G8-G10</f>
        <v>1911.4499999999998</v>
      </c>
      <c r="H9" s="5">
        <f t="shared" ref="H9:H10" si="0">F9-E9+D9</f>
        <v>-547.8900000000001</v>
      </c>
    </row>
    <row r="10" spans="1:8">
      <c r="A10" s="115" t="s">
        <v>27</v>
      </c>
      <c r="B10" s="116"/>
      <c r="C10" s="27">
        <v>2.04</v>
      </c>
      <c r="D10" s="5">
        <v>-59.8</v>
      </c>
      <c r="E10" s="5">
        <v>213.46</v>
      </c>
      <c r="F10" s="5">
        <v>212.38</v>
      </c>
      <c r="G10" s="5">
        <v>212.38</v>
      </c>
      <c r="H10" s="5">
        <f t="shared" si="0"/>
        <v>-60.88000000000001</v>
      </c>
    </row>
    <row r="11" spans="1:8" ht="15.75" customHeight="1">
      <c r="A11" s="140" t="s">
        <v>28</v>
      </c>
      <c r="B11" s="141"/>
      <c r="C11" s="141"/>
      <c r="D11" s="141"/>
      <c r="E11" s="141"/>
      <c r="F11" s="141"/>
      <c r="G11" s="141"/>
      <c r="H11" s="139"/>
    </row>
    <row r="12" spans="1:8">
      <c r="A12" s="142" t="s">
        <v>8</v>
      </c>
      <c r="B12" s="143"/>
      <c r="C12" s="26">
        <v>5.65</v>
      </c>
      <c r="D12" s="13">
        <v>-179.1</v>
      </c>
      <c r="E12" s="13">
        <v>629.73</v>
      </c>
      <c r="F12" s="13">
        <v>625.14</v>
      </c>
      <c r="G12" s="13">
        <v>625.14</v>
      </c>
      <c r="H12" s="5">
        <f t="shared" ref="H12:H30" si="1">F12-E12+D12</f>
        <v>-183.69000000000003</v>
      </c>
    </row>
    <row r="13" spans="1:8">
      <c r="A13" s="22" t="s">
        <v>26</v>
      </c>
      <c r="B13" s="23"/>
      <c r="C13" s="27">
        <f>C12-C14</f>
        <v>5.08</v>
      </c>
      <c r="D13" s="5">
        <v>-161.19999999999999</v>
      </c>
      <c r="E13" s="5">
        <f>E12-E14</f>
        <v>566.76</v>
      </c>
      <c r="F13" s="5">
        <f>F12-F14</f>
        <v>562.63</v>
      </c>
      <c r="G13" s="5">
        <f>G12-G14</f>
        <v>562.63</v>
      </c>
      <c r="H13" s="5">
        <f t="shared" si="1"/>
        <v>-165.32999999999998</v>
      </c>
    </row>
    <row r="14" spans="1:8">
      <c r="A14" s="115" t="s">
        <v>27</v>
      </c>
      <c r="B14" s="116"/>
      <c r="C14" s="27">
        <v>0.56999999999999995</v>
      </c>
      <c r="D14" s="5">
        <v>-17.899999999999999</v>
      </c>
      <c r="E14" s="5">
        <v>62.97</v>
      </c>
      <c r="F14" s="5">
        <v>62.51</v>
      </c>
      <c r="G14" s="5">
        <v>62.51</v>
      </c>
      <c r="H14" s="5">
        <f t="shared" si="1"/>
        <v>-18.36</v>
      </c>
    </row>
    <row r="15" spans="1:8" ht="23.25" customHeight="1">
      <c r="A15" s="142" t="s">
        <v>2</v>
      </c>
      <c r="B15" s="143"/>
      <c r="C15" s="26">
        <v>3.45</v>
      </c>
      <c r="D15" s="13">
        <v>-109.65</v>
      </c>
      <c r="E15" s="13">
        <v>384.53</v>
      </c>
      <c r="F15" s="13">
        <v>381.79</v>
      </c>
      <c r="G15" s="13">
        <v>381.79</v>
      </c>
      <c r="H15" s="5">
        <f t="shared" si="1"/>
        <v>-112.38999999999996</v>
      </c>
    </row>
    <row r="16" spans="1:8">
      <c r="A16" s="22" t="s">
        <v>26</v>
      </c>
      <c r="B16" s="23"/>
      <c r="C16" s="27">
        <v>3.1</v>
      </c>
      <c r="D16" s="5">
        <v>-98.69</v>
      </c>
      <c r="E16" s="5">
        <f>E15-E17</f>
        <v>346.08</v>
      </c>
      <c r="F16" s="5">
        <f>F15-F17</f>
        <v>343.61</v>
      </c>
      <c r="G16" s="5">
        <f>G15-G17</f>
        <v>343.61</v>
      </c>
      <c r="H16" s="5">
        <f t="shared" si="1"/>
        <v>-101.15999999999997</v>
      </c>
    </row>
    <row r="17" spans="1:8" ht="15" customHeight="1">
      <c r="A17" s="115" t="s">
        <v>27</v>
      </c>
      <c r="B17" s="116"/>
      <c r="C17" s="27">
        <v>0.35</v>
      </c>
      <c r="D17" s="5">
        <v>-10.96</v>
      </c>
      <c r="E17" s="5">
        <v>38.450000000000003</v>
      </c>
      <c r="F17" s="5">
        <v>38.18</v>
      </c>
      <c r="G17" s="5">
        <v>38.18</v>
      </c>
      <c r="H17" s="5">
        <f t="shared" si="1"/>
        <v>-11.230000000000004</v>
      </c>
    </row>
    <row r="18" spans="1:8" ht="15" customHeight="1">
      <c r="A18" s="142" t="s">
        <v>9</v>
      </c>
      <c r="B18" s="143"/>
      <c r="C18" s="25">
        <v>2.37</v>
      </c>
      <c r="D18" s="13">
        <v>-75.77</v>
      </c>
      <c r="E18" s="13">
        <v>262.33999999999997</v>
      </c>
      <c r="F18" s="13">
        <v>260.3</v>
      </c>
      <c r="G18" s="13">
        <v>260.3</v>
      </c>
      <c r="H18" s="5">
        <f t="shared" si="1"/>
        <v>-77.80999999999996</v>
      </c>
    </row>
    <row r="19" spans="1:8" ht="13.5" customHeight="1">
      <c r="A19" s="22" t="s">
        <v>26</v>
      </c>
      <c r="B19" s="23"/>
      <c r="C19" s="27">
        <v>2.13</v>
      </c>
      <c r="D19" s="5">
        <v>-68.09</v>
      </c>
      <c r="E19" s="5">
        <f>E18-E20</f>
        <v>236.10999999999999</v>
      </c>
      <c r="F19" s="5">
        <f>F18-F20</f>
        <v>234.27</v>
      </c>
      <c r="G19" s="5">
        <f>G18-G20</f>
        <v>234.27</v>
      </c>
      <c r="H19" s="5">
        <f t="shared" si="1"/>
        <v>-69.929999999999978</v>
      </c>
    </row>
    <row r="20" spans="1:8" ht="16.5" customHeight="1">
      <c r="A20" s="115" t="s">
        <v>27</v>
      </c>
      <c r="B20" s="116"/>
      <c r="C20" s="27">
        <v>0.24</v>
      </c>
      <c r="D20" s="5">
        <v>-7.68</v>
      </c>
      <c r="E20" s="5">
        <v>26.23</v>
      </c>
      <c r="F20" s="5">
        <v>26.03</v>
      </c>
      <c r="G20" s="5">
        <v>26.03</v>
      </c>
      <c r="H20" s="5">
        <f t="shared" si="1"/>
        <v>-7.879999999999999</v>
      </c>
    </row>
    <row r="21" spans="1:8">
      <c r="A21" s="142" t="s">
        <v>10</v>
      </c>
      <c r="B21" s="143"/>
      <c r="C21" s="28">
        <v>1.1100000000000001</v>
      </c>
      <c r="D21" s="5">
        <v>-35.49</v>
      </c>
      <c r="E21" s="5">
        <v>122.87</v>
      </c>
      <c r="F21" s="5">
        <v>121.91</v>
      </c>
      <c r="G21" s="5">
        <v>121.91</v>
      </c>
      <c r="H21" s="5">
        <f t="shared" si="1"/>
        <v>-36.45000000000001</v>
      </c>
    </row>
    <row r="22" spans="1:8" ht="14.25" customHeight="1">
      <c r="A22" s="22" t="s">
        <v>26</v>
      </c>
      <c r="B22" s="23"/>
      <c r="C22" s="27">
        <v>1</v>
      </c>
      <c r="D22" s="5">
        <v>-31.94</v>
      </c>
      <c r="E22" s="5">
        <f>E21-E23</f>
        <v>110.58000000000001</v>
      </c>
      <c r="F22" s="5">
        <f>F21-F23</f>
        <v>109.72</v>
      </c>
      <c r="G22" s="5">
        <f>G21-G23</f>
        <v>109.72</v>
      </c>
      <c r="H22" s="5">
        <f t="shared" si="1"/>
        <v>-32.800000000000011</v>
      </c>
    </row>
    <row r="23" spans="1:8" ht="14.25" customHeight="1">
      <c r="A23" s="115" t="s">
        <v>27</v>
      </c>
      <c r="B23" s="116"/>
      <c r="C23" s="27">
        <v>0.11</v>
      </c>
      <c r="D23" s="5">
        <v>-3.55</v>
      </c>
      <c r="E23" s="5">
        <v>12.29</v>
      </c>
      <c r="F23" s="5">
        <v>12.19</v>
      </c>
      <c r="G23" s="5">
        <v>12.19</v>
      </c>
      <c r="H23" s="5">
        <f t="shared" si="1"/>
        <v>-3.6499999999999995</v>
      </c>
    </row>
    <row r="24" spans="1:8" ht="14.25" customHeight="1">
      <c r="A24" s="7" t="s">
        <v>3</v>
      </c>
      <c r="B24" s="24"/>
      <c r="C24" s="28">
        <v>3.65</v>
      </c>
      <c r="D24" s="5">
        <v>-110.12</v>
      </c>
      <c r="E24" s="5">
        <v>406.81</v>
      </c>
      <c r="F24" s="5">
        <v>403.58</v>
      </c>
      <c r="G24" s="5">
        <v>403.58</v>
      </c>
      <c r="H24" s="5">
        <f t="shared" si="1"/>
        <v>-113.35000000000002</v>
      </c>
    </row>
    <row r="25" spans="1:8" ht="14.25" customHeight="1">
      <c r="A25" s="22" t="s">
        <v>26</v>
      </c>
      <c r="B25" s="23"/>
      <c r="C25" s="27">
        <v>3.29</v>
      </c>
      <c r="D25" s="5">
        <v>-99.11</v>
      </c>
      <c r="E25" s="5">
        <f>E24-E26</f>
        <v>366.13</v>
      </c>
      <c r="F25" s="5">
        <f>F24-F26</f>
        <v>363.21999999999997</v>
      </c>
      <c r="G25" s="5">
        <f>G24-G26</f>
        <v>363.21999999999997</v>
      </c>
      <c r="H25" s="5">
        <f t="shared" si="1"/>
        <v>-102.02000000000002</v>
      </c>
    </row>
    <row r="26" spans="1:8">
      <c r="A26" s="115" t="s">
        <v>27</v>
      </c>
      <c r="B26" s="116"/>
      <c r="C26" s="27">
        <v>0.36</v>
      </c>
      <c r="D26" s="5">
        <v>-11.01</v>
      </c>
      <c r="E26" s="5">
        <v>40.68</v>
      </c>
      <c r="F26" s="5">
        <v>40.36</v>
      </c>
      <c r="G26" s="5">
        <v>40.36</v>
      </c>
      <c r="H26" s="5">
        <f t="shared" si="1"/>
        <v>-11.33</v>
      </c>
    </row>
    <row r="27" spans="1:8" ht="14.25" customHeight="1">
      <c r="A27" s="133" t="s">
        <v>4</v>
      </c>
      <c r="B27" s="134"/>
      <c r="C27" s="137">
        <v>4.1900000000000004</v>
      </c>
      <c r="D27" s="131">
        <v>-87.89</v>
      </c>
      <c r="E27" s="131">
        <v>328.3</v>
      </c>
      <c r="F27" s="131">
        <v>331.11</v>
      </c>
      <c r="G27" s="131">
        <v>331.11</v>
      </c>
      <c r="H27" s="5">
        <f t="shared" si="1"/>
        <v>-85.08</v>
      </c>
    </row>
    <row r="28" spans="1:8" ht="0.75" hidden="1" customHeight="1">
      <c r="A28" s="135"/>
      <c r="B28" s="136"/>
      <c r="C28" s="138"/>
      <c r="D28" s="132"/>
      <c r="E28" s="132"/>
      <c r="F28" s="132"/>
      <c r="G28" s="132"/>
      <c r="H28" s="5">
        <f t="shared" si="1"/>
        <v>0</v>
      </c>
    </row>
    <row r="29" spans="1:8">
      <c r="A29" s="22" t="s">
        <v>26</v>
      </c>
      <c r="B29" s="23"/>
      <c r="C29" s="27">
        <f>C27-C30</f>
        <v>3.7710000000000004</v>
      </c>
      <c r="D29" s="5">
        <v>-79.09</v>
      </c>
      <c r="E29" s="5">
        <f>E27-E30</f>
        <v>295.46000000000004</v>
      </c>
      <c r="F29" s="5">
        <f>F27-F30</f>
        <v>298</v>
      </c>
      <c r="G29" s="5">
        <f>G27-G30</f>
        <v>298</v>
      </c>
      <c r="H29" s="5">
        <f t="shared" si="1"/>
        <v>-76.55000000000004</v>
      </c>
    </row>
    <row r="30" spans="1:8">
      <c r="A30" s="115" t="s">
        <v>27</v>
      </c>
      <c r="B30" s="116"/>
      <c r="C30" s="27">
        <f>C27*10%</f>
        <v>0.41900000000000004</v>
      </c>
      <c r="D30" s="5">
        <v>-8.8000000000000007</v>
      </c>
      <c r="E30" s="5">
        <v>32.840000000000003</v>
      </c>
      <c r="F30" s="5">
        <v>33.11</v>
      </c>
      <c r="G30" s="5">
        <v>33.11</v>
      </c>
      <c r="H30" s="5">
        <f t="shared" si="1"/>
        <v>-8.5300000000000047</v>
      </c>
    </row>
    <row r="31" spans="1:8" ht="13.5" customHeight="1">
      <c r="A31" s="35"/>
      <c r="B31" s="34"/>
      <c r="C31" s="27"/>
      <c r="D31" s="5"/>
      <c r="E31" s="5"/>
      <c r="F31" s="5"/>
      <c r="G31" s="64"/>
      <c r="H31" s="5"/>
    </row>
    <row r="32" spans="1:8" s="2" customFormat="1" ht="14.25" customHeight="1">
      <c r="A32" s="117" t="s">
        <v>5</v>
      </c>
      <c r="B32" s="118"/>
      <c r="C32" s="28">
        <v>7.8</v>
      </c>
      <c r="D32" s="65">
        <v>13.89</v>
      </c>
      <c r="E32" s="65">
        <v>804.24</v>
      </c>
      <c r="F32" s="65">
        <v>800.78</v>
      </c>
      <c r="G32" s="66">
        <f>G33+G34</f>
        <v>1021.07</v>
      </c>
      <c r="H32" s="65">
        <f>F32-E32+D32+F32-G32</f>
        <v>-209.86000000000013</v>
      </c>
    </row>
    <row r="33" spans="1:8" ht="15.75" customHeight="1">
      <c r="A33" s="22" t="s">
        <v>29</v>
      </c>
      <c r="B33" s="23"/>
      <c r="C33" s="27">
        <v>7.02</v>
      </c>
      <c r="D33" s="5">
        <v>16.12</v>
      </c>
      <c r="E33" s="5">
        <f>E32-E34</f>
        <v>723.82</v>
      </c>
      <c r="F33" s="5">
        <f>F32-F34</f>
        <v>720.69999999999993</v>
      </c>
      <c r="G33" s="63">
        <v>940.99</v>
      </c>
      <c r="H33" s="65">
        <f t="shared" ref="H33:H34" si="2">F33-E33+D33+F33-G33</f>
        <v>-207.29000000000019</v>
      </c>
    </row>
    <row r="34" spans="1:8" ht="15.75" customHeight="1">
      <c r="A34" s="115" t="s">
        <v>27</v>
      </c>
      <c r="B34" s="116"/>
      <c r="C34" s="27">
        <v>0.78</v>
      </c>
      <c r="D34" s="5">
        <v>-2.23</v>
      </c>
      <c r="E34" s="5">
        <v>80.42</v>
      </c>
      <c r="F34" s="5">
        <v>80.08</v>
      </c>
      <c r="G34" s="5">
        <v>80.08</v>
      </c>
      <c r="H34" s="65">
        <f t="shared" si="2"/>
        <v>-2.5700000000000074</v>
      </c>
    </row>
    <row r="35" spans="1:8" ht="15.75" customHeight="1">
      <c r="A35" s="121" t="s">
        <v>148</v>
      </c>
      <c r="B35" s="122"/>
      <c r="C35" s="27"/>
      <c r="D35" s="65">
        <v>0</v>
      </c>
      <c r="E35" s="65">
        <f>E37+E39+E40</f>
        <v>168.73000000000002</v>
      </c>
      <c r="F35" s="65">
        <f>F37+F39+F40</f>
        <v>157.62000000000003</v>
      </c>
      <c r="G35" s="65">
        <v>157.62</v>
      </c>
      <c r="H35" s="65">
        <f>F35-E35</f>
        <v>-11.109999999999985</v>
      </c>
    </row>
    <row r="36" spans="1:8" ht="15.75" customHeight="1">
      <c r="A36" s="22" t="s">
        <v>149</v>
      </c>
      <c r="B36" s="97"/>
      <c r="C36" s="27"/>
      <c r="D36" s="5"/>
      <c r="E36" s="5"/>
      <c r="F36" s="5"/>
      <c r="G36" s="5"/>
      <c r="H36" s="65"/>
    </row>
    <row r="37" spans="1:8" ht="15.75" customHeight="1">
      <c r="A37" s="129" t="s">
        <v>152</v>
      </c>
      <c r="B37" s="130"/>
      <c r="C37" s="27"/>
      <c r="D37" s="5">
        <v>0</v>
      </c>
      <c r="E37" s="5">
        <v>18.66</v>
      </c>
      <c r="F37" s="5">
        <v>16.829999999999998</v>
      </c>
      <c r="G37" s="5">
        <v>16.829999999999998</v>
      </c>
      <c r="H37" s="65">
        <f t="shared" ref="H37:H40" si="3">F37-E37</f>
        <v>-1.8300000000000018</v>
      </c>
    </row>
    <row r="38" spans="1:8" ht="15.75" customHeight="1">
      <c r="A38" s="129" t="s">
        <v>153</v>
      </c>
      <c r="B38" s="130"/>
      <c r="C38" s="27"/>
      <c r="D38" s="5">
        <v>0</v>
      </c>
      <c r="E38" s="5">
        <v>0</v>
      </c>
      <c r="F38" s="5">
        <v>0</v>
      </c>
      <c r="G38" s="5">
        <v>0</v>
      </c>
      <c r="H38" s="65">
        <f t="shared" si="3"/>
        <v>0</v>
      </c>
    </row>
    <row r="39" spans="1:8" ht="15.75" customHeight="1">
      <c r="A39" s="129" t="s">
        <v>151</v>
      </c>
      <c r="B39" s="130"/>
      <c r="C39" s="27"/>
      <c r="D39" s="5">
        <v>0</v>
      </c>
      <c r="E39" s="5">
        <v>143.77000000000001</v>
      </c>
      <c r="F39" s="5">
        <v>135.21</v>
      </c>
      <c r="G39" s="5">
        <v>135.21</v>
      </c>
      <c r="H39" s="65">
        <f t="shared" si="3"/>
        <v>-8.5600000000000023</v>
      </c>
    </row>
    <row r="40" spans="1:8" ht="15.75" customHeight="1">
      <c r="A40" s="129" t="s">
        <v>150</v>
      </c>
      <c r="B40" s="130"/>
      <c r="C40" s="27"/>
      <c r="D40" s="5">
        <v>0</v>
      </c>
      <c r="E40" s="5">
        <v>6.3</v>
      </c>
      <c r="F40" s="5">
        <v>5.58</v>
      </c>
      <c r="G40" s="5">
        <v>5.58</v>
      </c>
      <c r="H40" s="65">
        <f t="shared" si="3"/>
        <v>-0.71999999999999975</v>
      </c>
    </row>
    <row r="41" spans="1:8" ht="17.25" customHeight="1">
      <c r="A41" s="78" t="s">
        <v>128</v>
      </c>
      <c r="B41" s="79"/>
      <c r="C41" s="27"/>
      <c r="D41" s="5"/>
      <c r="E41" s="65">
        <f>E8+E32+E35</f>
        <v>3107.5499999999997</v>
      </c>
      <c r="F41" s="65">
        <f t="shared" ref="F41:G41" si="4">F8+F32+F35</f>
        <v>3082.2299999999996</v>
      </c>
      <c r="G41" s="65">
        <f t="shared" si="4"/>
        <v>3302.52</v>
      </c>
      <c r="H41" s="5"/>
    </row>
    <row r="42" spans="1:8" ht="17.25" customHeight="1">
      <c r="A42" s="121" t="s">
        <v>129</v>
      </c>
      <c r="B42" s="122"/>
      <c r="C42" s="27"/>
      <c r="D42" s="5"/>
      <c r="E42" s="5"/>
      <c r="F42" s="5"/>
      <c r="G42" s="75"/>
      <c r="H42" s="5"/>
    </row>
    <row r="43" spans="1:8" ht="9.75" hidden="1" customHeight="1">
      <c r="A43" s="123" t="s">
        <v>140</v>
      </c>
      <c r="B43" s="124"/>
      <c r="C43" s="169"/>
      <c r="D43" s="157">
        <v>61.93</v>
      </c>
      <c r="E43" s="157">
        <v>12.29</v>
      </c>
      <c r="F43" s="157">
        <v>12.29</v>
      </c>
      <c r="G43" s="166">
        <v>2.08</v>
      </c>
      <c r="H43" s="65">
        <f t="shared" ref="H43:H48" si="5">F43-E43+D43+F43-G43</f>
        <v>72.14</v>
      </c>
    </row>
    <row r="44" spans="1:8" ht="7.5" customHeight="1">
      <c r="A44" s="125"/>
      <c r="B44" s="126"/>
      <c r="C44" s="170"/>
      <c r="D44" s="158"/>
      <c r="E44" s="158"/>
      <c r="F44" s="158"/>
      <c r="G44" s="167"/>
      <c r="H44" s="160">
        <f>F43-E43+D43+F43-G43</f>
        <v>72.14</v>
      </c>
    </row>
    <row r="45" spans="1:8" ht="14.25" customHeight="1">
      <c r="A45" s="125"/>
      <c r="B45" s="126"/>
      <c r="C45" s="170"/>
      <c r="D45" s="158"/>
      <c r="E45" s="158"/>
      <c r="F45" s="158"/>
      <c r="G45" s="167"/>
      <c r="H45" s="161"/>
    </row>
    <row r="46" spans="1:8" ht="8.25" hidden="1" customHeight="1">
      <c r="A46" s="127"/>
      <c r="B46" s="128"/>
      <c r="C46" s="171"/>
      <c r="D46" s="159"/>
      <c r="E46" s="159"/>
      <c r="F46" s="159"/>
      <c r="G46" s="168"/>
      <c r="H46" s="65">
        <f t="shared" si="5"/>
        <v>0</v>
      </c>
    </row>
    <row r="47" spans="1:8" ht="14.25" customHeight="1">
      <c r="A47" s="119" t="s">
        <v>136</v>
      </c>
      <c r="B47" s="120"/>
      <c r="C47" s="27"/>
      <c r="D47" s="5">
        <v>62.79</v>
      </c>
      <c r="E47" s="27">
        <f>E43-E49</f>
        <v>10.209999999999999</v>
      </c>
      <c r="F47" s="27">
        <f>F43-F49</f>
        <v>10.209999999999999</v>
      </c>
      <c r="G47" s="5">
        <v>0</v>
      </c>
      <c r="H47" s="28">
        <f>F47-E47+D47+F47</f>
        <v>73</v>
      </c>
    </row>
    <row r="48" spans="1:8" ht="8.25" hidden="1" customHeight="1">
      <c r="A48" s="82"/>
      <c r="B48" s="83"/>
      <c r="C48" s="84"/>
      <c r="D48" s="85"/>
      <c r="E48" s="85"/>
      <c r="F48" s="85"/>
      <c r="G48" s="86"/>
      <c r="H48" s="65">
        <f t="shared" si="5"/>
        <v>0</v>
      </c>
    </row>
    <row r="49" spans="1:8" ht="8.25" customHeight="1">
      <c r="A49" s="133" t="s">
        <v>11</v>
      </c>
      <c r="B49" s="134"/>
      <c r="C49" s="169"/>
      <c r="D49" s="157">
        <v>-0.86</v>
      </c>
      <c r="E49" s="169">
        <v>2.08</v>
      </c>
      <c r="F49" s="157">
        <v>2.08</v>
      </c>
      <c r="G49" s="166">
        <v>2.08</v>
      </c>
      <c r="H49" s="175">
        <v>-0.86</v>
      </c>
    </row>
    <row r="50" spans="1:8" ht="4.5" customHeight="1">
      <c r="A50" s="135"/>
      <c r="B50" s="136"/>
      <c r="C50" s="171"/>
      <c r="D50" s="159"/>
      <c r="E50" s="171"/>
      <c r="F50" s="159"/>
      <c r="G50" s="168"/>
      <c r="H50" s="176"/>
    </row>
    <row r="51" spans="1:8" ht="20.25" customHeight="1">
      <c r="A51" s="121" t="s">
        <v>128</v>
      </c>
      <c r="B51" s="122"/>
      <c r="C51" s="5"/>
      <c r="D51" s="5"/>
      <c r="E51" s="65">
        <f>E41+E43</f>
        <v>3119.8399999999997</v>
      </c>
      <c r="F51" s="65">
        <f t="shared" ref="F51:G51" si="6">F41+F43</f>
        <v>3094.5199999999995</v>
      </c>
      <c r="G51" s="65">
        <f t="shared" si="6"/>
        <v>3304.6</v>
      </c>
      <c r="H51" s="5"/>
    </row>
    <row r="52" spans="1:8" ht="16.5" customHeight="1">
      <c r="A52" s="162" t="s">
        <v>132</v>
      </c>
      <c r="B52" s="163"/>
      <c r="C52" s="88"/>
      <c r="D52" s="88">
        <v>-522.20000000000005</v>
      </c>
      <c r="E52" s="89"/>
      <c r="F52" s="89"/>
      <c r="G52" s="88"/>
      <c r="H52" s="88">
        <f>F51-E51+D52+F51-G51</f>
        <v>-757.60000000000082</v>
      </c>
    </row>
    <row r="53" spans="1:8" ht="24" customHeight="1">
      <c r="A53" s="162" t="s">
        <v>147</v>
      </c>
      <c r="B53" s="162"/>
      <c r="C53" s="90"/>
      <c r="D53" s="90"/>
      <c r="E53" s="91"/>
      <c r="F53" s="92"/>
      <c r="G53" s="92"/>
      <c r="H53" s="91">
        <f>H54+H55</f>
        <v>-757.60000000000014</v>
      </c>
    </row>
    <row r="54" spans="1:8" ht="19.5" customHeight="1">
      <c r="A54" s="162" t="s">
        <v>133</v>
      </c>
      <c r="B54" s="172"/>
      <c r="C54" s="90"/>
      <c r="D54" s="90"/>
      <c r="E54" s="91"/>
      <c r="F54" s="92"/>
      <c r="G54" s="92"/>
      <c r="H54" s="92">
        <f>H44</f>
        <v>72.14</v>
      </c>
    </row>
    <row r="55" spans="1:8" ht="17.25" customHeight="1">
      <c r="A55" s="162" t="s">
        <v>134</v>
      </c>
      <c r="B55" s="145"/>
      <c r="C55" s="90"/>
      <c r="D55" s="90"/>
      <c r="E55" s="91"/>
      <c r="F55" s="92"/>
      <c r="G55" s="92"/>
      <c r="H55" s="91">
        <f>H8+H32+H35</f>
        <v>-829.74000000000012</v>
      </c>
    </row>
    <row r="56" spans="1:8" ht="15.75" customHeight="1">
      <c r="A56" s="164" t="s">
        <v>125</v>
      </c>
      <c r="B56" s="165"/>
      <c r="C56" s="165"/>
      <c r="D56" s="165"/>
      <c r="E56" s="165"/>
      <c r="F56" s="165"/>
      <c r="G56" s="165"/>
      <c r="H56" s="165"/>
    </row>
    <row r="57" spans="1:8" ht="15.75" customHeight="1">
      <c r="A57" s="93"/>
      <c r="B57" s="94"/>
      <c r="C57" s="94"/>
      <c r="D57" s="94"/>
      <c r="E57" s="94"/>
      <c r="F57" s="94"/>
      <c r="G57" s="94"/>
      <c r="H57" s="94"/>
    </row>
    <row r="58" spans="1:8" ht="15" customHeight="1">
      <c r="A58" s="9" t="s">
        <v>163</v>
      </c>
      <c r="D58" s="10"/>
      <c r="E58" s="10"/>
      <c r="F58" s="10"/>
      <c r="G58" s="10"/>
    </row>
    <row r="59" spans="1:8" ht="15" customHeight="1">
      <c r="A59" s="9"/>
      <c r="D59" s="10"/>
      <c r="E59" s="10"/>
      <c r="F59" s="10"/>
      <c r="G59" s="10"/>
    </row>
    <row r="60" spans="1:8">
      <c r="A60" s="146" t="s">
        <v>12</v>
      </c>
      <c r="B60" s="116"/>
      <c r="C60" s="116"/>
      <c r="D60" s="103"/>
      <c r="E60" s="15" t="s">
        <v>13</v>
      </c>
      <c r="F60" s="15" t="s">
        <v>14</v>
      </c>
      <c r="G60" s="15" t="s">
        <v>130</v>
      </c>
      <c r="H60" s="4" t="s">
        <v>139</v>
      </c>
    </row>
    <row r="61" spans="1:8">
      <c r="A61" s="147" t="s">
        <v>162</v>
      </c>
      <c r="B61" s="141"/>
      <c r="C61" s="141"/>
      <c r="D61" s="139"/>
      <c r="E61" s="16">
        <v>43070</v>
      </c>
      <c r="F61" s="15" t="s">
        <v>161</v>
      </c>
      <c r="G61" s="17">
        <v>814.31</v>
      </c>
      <c r="H61" s="4" t="s">
        <v>138</v>
      </c>
    </row>
    <row r="62" spans="1:8">
      <c r="A62" s="147" t="s">
        <v>160</v>
      </c>
      <c r="B62" s="141"/>
      <c r="C62" s="141"/>
      <c r="D62" s="139"/>
      <c r="E62" s="16">
        <v>42826</v>
      </c>
      <c r="F62" s="15" t="s">
        <v>161</v>
      </c>
      <c r="G62" s="17">
        <v>22.1</v>
      </c>
      <c r="H62" s="4" t="s">
        <v>138</v>
      </c>
    </row>
    <row r="63" spans="1:8">
      <c r="A63" s="147" t="s">
        <v>131</v>
      </c>
      <c r="B63" s="141"/>
      <c r="C63" s="141"/>
      <c r="D63" s="139"/>
      <c r="E63" s="16">
        <v>42826</v>
      </c>
      <c r="F63" s="15">
        <v>8</v>
      </c>
      <c r="G63" s="17">
        <v>4.9000000000000004</v>
      </c>
      <c r="H63" s="4" t="s">
        <v>137</v>
      </c>
    </row>
    <row r="64" spans="1:8">
      <c r="A64" s="147" t="s">
        <v>155</v>
      </c>
      <c r="B64" s="148"/>
      <c r="C64" s="148"/>
      <c r="D64" s="149"/>
      <c r="E64" s="16">
        <v>43070</v>
      </c>
      <c r="F64" s="15" t="s">
        <v>156</v>
      </c>
      <c r="G64" s="17">
        <v>12.35</v>
      </c>
      <c r="H64" s="4" t="s">
        <v>138</v>
      </c>
    </row>
    <row r="65" spans="1:8" ht="15" customHeight="1">
      <c r="A65" s="147" t="s">
        <v>157</v>
      </c>
      <c r="B65" s="148"/>
      <c r="C65" s="148"/>
      <c r="D65" s="149"/>
      <c r="E65" s="16">
        <v>42948</v>
      </c>
      <c r="F65" s="15" t="s">
        <v>158</v>
      </c>
      <c r="G65" s="17">
        <v>87.33</v>
      </c>
      <c r="H65" s="4" t="s">
        <v>159</v>
      </c>
    </row>
    <row r="66" spans="1:8">
      <c r="A66" s="147"/>
      <c r="B66" s="148"/>
      <c r="C66" s="148"/>
      <c r="D66" s="149"/>
      <c r="E66" s="16"/>
      <c r="F66" s="15"/>
      <c r="G66" s="17"/>
      <c r="H66" s="4"/>
    </row>
    <row r="67" spans="1:8">
      <c r="A67" s="147" t="s">
        <v>0</v>
      </c>
      <c r="B67" s="141"/>
      <c r="C67" s="141"/>
      <c r="D67" s="139"/>
      <c r="E67" s="16"/>
      <c r="F67" s="15"/>
      <c r="G67" s="17">
        <f>SUM(G61:G66)</f>
        <v>940.99</v>
      </c>
      <c r="H67" s="4"/>
    </row>
    <row r="68" spans="1:8">
      <c r="A68" s="173"/>
      <c r="B68" s="174"/>
      <c r="C68" s="174"/>
      <c r="D68" s="174"/>
      <c r="E68" s="174"/>
      <c r="F68" s="174"/>
      <c r="G68" s="174"/>
      <c r="H68" s="174"/>
    </row>
    <row r="69" spans="1:8" ht="24.75" customHeight="1">
      <c r="A69" s="96"/>
      <c r="B69" s="96"/>
      <c r="C69" s="96"/>
      <c r="D69" s="96"/>
      <c r="E69" s="96"/>
      <c r="F69" s="96"/>
      <c r="G69" s="96"/>
      <c r="H69" s="96"/>
    </row>
    <row r="70" spans="1:8">
      <c r="A70" s="9" t="s">
        <v>6</v>
      </c>
      <c r="D70" s="10"/>
      <c r="E70" s="10"/>
      <c r="F70" s="10"/>
      <c r="G70" s="10"/>
    </row>
    <row r="71" spans="1:8">
      <c r="A71" s="9" t="s">
        <v>7</v>
      </c>
      <c r="D71" s="10"/>
      <c r="E71" s="10"/>
      <c r="F71" s="10"/>
      <c r="G71" s="10"/>
    </row>
    <row r="72" spans="1:8" ht="23.25" customHeight="1">
      <c r="A72" s="146" t="s">
        <v>16</v>
      </c>
      <c r="B72" s="116"/>
      <c r="C72" s="116"/>
      <c r="D72" s="116"/>
      <c r="E72" s="103"/>
      <c r="F72" s="19" t="s">
        <v>14</v>
      </c>
      <c r="G72" s="18" t="s">
        <v>15</v>
      </c>
    </row>
    <row r="73" spans="1:8">
      <c r="A73" s="147" t="s">
        <v>17</v>
      </c>
      <c r="B73" s="141"/>
      <c r="C73" s="141"/>
      <c r="D73" s="141"/>
      <c r="E73" s="139"/>
      <c r="F73" s="15">
        <v>1</v>
      </c>
      <c r="G73" s="15" t="s">
        <v>154</v>
      </c>
    </row>
    <row r="74" spans="1:8">
      <c r="A74" s="61"/>
      <c r="B74" s="60"/>
      <c r="C74" s="60"/>
      <c r="D74" s="60"/>
      <c r="E74" s="60"/>
      <c r="F74" s="95"/>
      <c r="G74" s="95"/>
    </row>
    <row r="75" spans="1:8">
      <c r="A75" s="10"/>
      <c r="D75" s="10"/>
      <c r="E75" s="10"/>
      <c r="F75" s="10"/>
      <c r="G75" s="10"/>
    </row>
    <row r="76" spans="1:8" s="2" customFormat="1">
      <c r="A76" s="9" t="s">
        <v>30</v>
      </c>
      <c r="B76" s="30"/>
      <c r="C76" s="31"/>
      <c r="D76" s="9"/>
      <c r="E76" s="9"/>
      <c r="F76" s="9"/>
      <c r="G76" s="9"/>
    </row>
    <row r="77" spans="1:8">
      <c r="A77" s="147" t="s">
        <v>31</v>
      </c>
      <c r="B77" s="139"/>
      <c r="C77" s="154" t="s">
        <v>32</v>
      </c>
      <c r="D77" s="139"/>
      <c r="E77" s="15" t="s">
        <v>33</v>
      </c>
      <c r="F77" s="15" t="s">
        <v>34</v>
      </c>
      <c r="G77" s="15" t="s">
        <v>35</v>
      </c>
    </row>
    <row r="78" spans="1:8">
      <c r="A78" s="32" t="s">
        <v>45</v>
      </c>
      <c r="B78" s="5"/>
      <c r="C78" s="155" t="s">
        <v>36</v>
      </c>
      <c r="D78" s="156"/>
      <c r="E78" s="15" t="s">
        <v>36</v>
      </c>
      <c r="F78" s="15" t="s">
        <v>36</v>
      </c>
      <c r="G78" s="15" t="s">
        <v>36</v>
      </c>
    </row>
    <row r="79" spans="1:8">
      <c r="A79" s="10"/>
      <c r="D79" s="10"/>
      <c r="E79" s="10"/>
      <c r="F79" s="10"/>
      <c r="G79" s="10"/>
    </row>
    <row r="80" spans="1:8" s="2" customFormat="1">
      <c r="A80" s="69"/>
      <c r="B80" s="69"/>
      <c r="C80" s="70"/>
      <c r="D80" s="71"/>
      <c r="E80" s="72"/>
      <c r="F80" s="72"/>
      <c r="G80" s="73"/>
    </row>
    <row r="81" spans="1:7" s="2" customFormat="1">
      <c r="A81" s="74" t="s">
        <v>121</v>
      </c>
      <c r="B81" s="69"/>
      <c r="C81" s="70"/>
      <c r="D81" s="71"/>
      <c r="E81" s="72"/>
      <c r="F81" s="72"/>
      <c r="G81" s="73"/>
    </row>
    <row r="82" spans="1:7">
      <c r="A82" s="150" t="s">
        <v>164</v>
      </c>
      <c r="B82" s="151"/>
      <c r="C82" s="151"/>
      <c r="D82" s="151"/>
      <c r="E82" s="33"/>
      <c r="F82" s="33"/>
      <c r="G82" s="33"/>
    </row>
    <row r="83" spans="1:7" s="10" customFormat="1" ht="46.5" customHeight="1">
      <c r="A83" s="152" t="s">
        <v>165</v>
      </c>
      <c r="B83" s="153"/>
      <c r="C83" s="153"/>
      <c r="D83" s="153"/>
      <c r="E83" s="153"/>
      <c r="F83" s="153"/>
      <c r="G83" s="153"/>
    </row>
    <row r="84" spans="1:7" s="10" customFormat="1" ht="24.75" customHeight="1">
      <c r="A84" s="76"/>
      <c r="B84" s="77"/>
      <c r="C84" s="77"/>
      <c r="D84" s="77"/>
      <c r="E84" s="77"/>
      <c r="F84" s="77"/>
      <c r="G84" s="77"/>
    </row>
    <row r="85" spans="1:7">
      <c r="A85" s="10" t="s">
        <v>37</v>
      </c>
      <c r="B85" s="67"/>
      <c r="C85" s="68"/>
      <c r="D85" s="10"/>
      <c r="E85" s="10" t="s">
        <v>38</v>
      </c>
      <c r="F85" s="10"/>
    </row>
    <row r="86" spans="1:7">
      <c r="A86" s="10" t="s">
        <v>39</v>
      </c>
      <c r="B86" s="67"/>
      <c r="C86" s="68"/>
      <c r="D86" s="10"/>
      <c r="E86" s="10"/>
      <c r="F86" s="10"/>
    </row>
    <row r="87" spans="1:7">
      <c r="A87" s="10" t="s">
        <v>40</v>
      </c>
      <c r="B87" s="67"/>
      <c r="C87" s="68"/>
      <c r="D87" s="10"/>
      <c r="E87" s="10"/>
      <c r="F87" s="10"/>
    </row>
    <row r="88" spans="1:7">
      <c r="A88" s="10"/>
      <c r="B88" s="67"/>
      <c r="C88" s="68"/>
      <c r="D88" s="10"/>
      <c r="E88" s="10"/>
      <c r="F88" s="10"/>
    </row>
    <row r="89" spans="1:7">
      <c r="A89" s="10" t="s">
        <v>41</v>
      </c>
      <c r="B89" s="67"/>
      <c r="C89" s="68"/>
      <c r="D89" s="10"/>
      <c r="E89" s="10"/>
      <c r="F89" s="10"/>
    </row>
    <row r="90" spans="1:7">
      <c r="A90" s="10" t="s">
        <v>42</v>
      </c>
      <c r="B90" s="67"/>
      <c r="C90" s="68" t="s">
        <v>1</v>
      </c>
      <c r="D90" s="10"/>
      <c r="E90" s="10"/>
      <c r="F90" s="10"/>
    </row>
    <row r="91" spans="1:7">
      <c r="A91" s="10" t="s">
        <v>120</v>
      </c>
      <c r="B91" s="67"/>
      <c r="C91" s="68" t="s">
        <v>43</v>
      </c>
      <c r="D91" s="10"/>
      <c r="E91" s="10"/>
      <c r="F91" s="10"/>
    </row>
    <row r="92" spans="1:7">
      <c r="A92" s="10" t="s">
        <v>119</v>
      </c>
      <c r="B92" s="67"/>
      <c r="C92" s="68" t="s">
        <v>44</v>
      </c>
      <c r="D92" s="10"/>
      <c r="E92" s="10"/>
      <c r="F92" s="10"/>
    </row>
  </sheetData>
  <mergeCells count="67">
    <mergeCell ref="G49:G50"/>
    <mergeCell ref="H49:H50"/>
    <mergeCell ref="D49:D50"/>
    <mergeCell ref="E49:E50"/>
    <mergeCell ref="F49:F50"/>
    <mergeCell ref="E43:E46"/>
    <mergeCell ref="H44:H45"/>
    <mergeCell ref="A61:D61"/>
    <mergeCell ref="A51:B51"/>
    <mergeCell ref="A52:B52"/>
    <mergeCell ref="A53:B53"/>
    <mergeCell ref="A60:D60"/>
    <mergeCell ref="A56:H56"/>
    <mergeCell ref="F43:F46"/>
    <mergeCell ref="G43:G46"/>
    <mergeCell ref="C43:C46"/>
    <mergeCell ref="D43:D46"/>
    <mergeCell ref="A49:B50"/>
    <mergeCell ref="C49:C50"/>
    <mergeCell ref="A54:B54"/>
    <mergeCell ref="A55:B55"/>
    <mergeCell ref="A14:B14"/>
    <mergeCell ref="A15:B15"/>
    <mergeCell ref="A17:B17"/>
    <mergeCell ref="A18:B18"/>
    <mergeCell ref="A21:B21"/>
    <mergeCell ref="A20:B20"/>
    <mergeCell ref="A82:D82"/>
    <mergeCell ref="A83:G83"/>
    <mergeCell ref="C77:D77"/>
    <mergeCell ref="C78:D78"/>
    <mergeCell ref="A77:B77"/>
    <mergeCell ref="A72:E72"/>
    <mergeCell ref="A73:E73"/>
    <mergeCell ref="A63:D63"/>
    <mergeCell ref="A66:D66"/>
    <mergeCell ref="A62:D62"/>
    <mergeCell ref="A64:D64"/>
    <mergeCell ref="A65:D65"/>
    <mergeCell ref="A68:H68"/>
    <mergeCell ref="A67:D67"/>
    <mergeCell ref="A3:B3"/>
    <mergeCell ref="A8:B8"/>
    <mergeCell ref="A10:B10"/>
    <mergeCell ref="A11:H11"/>
    <mergeCell ref="A12:B12"/>
    <mergeCell ref="A4:B4"/>
    <mergeCell ref="A7:H7"/>
    <mergeCell ref="A23:B2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47:B47"/>
    <mergeCell ref="A34:B34"/>
    <mergeCell ref="A42:B42"/>
    <mergeCell ref="A43:B46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2018-02-19T06:23:31Z</cp:lastPrinted>
  <dcterms:created xsi:type="dcterms:W3CDTF">2013-02-18T04:38:06Z</dcterms:created>
  <dcterms:modified xsi:type="dcterms:W3CDTF">2018-02-26T02:36:57Z</dcterms:modified>
</cp:coreProperties>
</file>