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60" i="8"/>
  <c r="H61"/>
  <c r="H48"/>
  <c r="H44"/>
  <c r="H41"/>
  <c r="H40"/>
  <c r="H39"/>
  <c r="H38"/>
  <c r="H36"/>
  <c r="F36"/>
  <c r="E36"/>
  <c r="G8"/>
  <c r="G9"/>
  <c r="G29"/>
  <c r="G25"/>
  <c r="G22"/>
  <c r="G19"/>
  <c r="G16"/>
  <c r="G13"/>
  <c r="G32"/>
  <c r="G42"/>
  <c r="F8"/>
  <c r="F42"/>
  <c r="E8"/>
  <c r="E42"/>
  <c r="F33"/>
  <c r="E33"/>
  <c r="H33"/>
  <c r="H51"/>
  <c r="H8"/>
  <c r="H34"/>
  <c r="H59"/>
  <c r="E48"/>
  <c r="F48"/>
  <c r="G76"/>
  <c r="F57"/>
  <c r="E57"/>
  <c r="G57"/>
  <c r="H58"/>
  <c r="H32"/>
  <c r="H30"/>
  <c r="F29"/>
  <c r="E29"/>
  <c r="H29"/>
  <c r="H28"/>
  <c r="H27"/>
  <c r="H26"/>
  <c r="F25"/>
  <c r="E25"/>
  <c r="H25"/>
  <c r="H24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10"/>
  <c r="F9"/>
  <c r="E9"/>
  <c r="H9"/>
  <c r="C9"/>
</calcChain>
</file>

<file path=xl/sharedStrings.xml><?xml version="1.0" encoding="utf-8"?>
<sst xmlns="http://schemas.openxmlformats.org/spreadsheetml/2006/main" count="207" uniqueCount="177">
  <si>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</si>
  <si>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</si>
  <si>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</si>
  <si>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</si>
  <si>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</si>
  <si>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</si>
  <si>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</si>
  <si>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</si>
  <si>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</si>
  <si>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</si>
  <si>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</si>
  <si>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</si>
  <si>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</si>
  <si>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</si>
  <si>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</si>
  <si>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</si>
  <si>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</si>
  <si>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</si>
  <si>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</si>
  <si>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</si>
  <si>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</si>
  <si>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</si>
  <si>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</si>
  <si>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</si>
  <si>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</si>
  <si>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</si>
  <si>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</si>
  <si>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</si>
  <si>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</si>
  <si>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</si>
  <si>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</si>
  <si>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</si>
  <si>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</si>
  <si>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</si>
  <si>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</si>
  <si>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</si>
  <si>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</si>
  <si>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</si>
  <si>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</si>
  <si>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</si>
  <si>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</si>
  <si>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</si>
  <si>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</si>
  <si>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</si>
  <si>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</si>
  <si>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</si>
  <si>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</si>
  <si>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</si>
  <si>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</si>
  <si>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</si>
  <si>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</si>
  <si>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</si>
  <si>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</si>
  <si>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</si>
  <si>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</si>
  <si>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</si>
  <si>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</si>
  <si>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</si>
  <si>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</si>
  <si>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</si>
  <si>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</si>
  <si>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</si>
  <si>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</si>
  <si>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</si>
  <si>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</si>
  <si>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</si>
  <si>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</si>
  <si>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</si>
  <si>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</si>
  <si>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</si>
  <si>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</si>
  <si>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</si>
  <si>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</si>
  <si>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</si>
  <si>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</si>
  <si>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</si>
  <si>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</si>
  <si>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</si>
  <si>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</si>
  <si>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</si>
  <si>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</si>
  <si>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</si>
  <si>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</si>
  <si>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</si>
  <si>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</si>
  <si>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</si>
  <si>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</si>
  <si>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</si>
  <si>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</si>
  <si>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</si>
  <si>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</si>
  <si>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</si>
  <si>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</si>
  <si>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</si>
  <si>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</si>
  <si>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</si>
  <si>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</si>
  <si>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</si>
  <si>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</si>
  <si>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</si>
  <si>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</si>
  <si>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</si>
  <si>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</si>
  <si>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</si>
  <si>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</si>
  <si>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</si>
  <si>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</si>
  <si>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</si>
  <si>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</si>
  <si>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</si>
  <si>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</si>
  <si>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</si>
  <si>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</si>
  <si>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</si>
  <si>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</si>
  <si>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</si>
  <si>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</si>
  <si>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</si>
  <si>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>1979 год</t>
  </si>
  <si>
    <t>5 подъездов</t>
  </si>
  <si>
    <t>5 лифтов</t>
  </si>
  <si>
    <t>5 м/проводов</t>
  </si>
  <si>
    <t xml:space="preserve">                                              01 февраль 2008 г</t>
  </si>
  <si>
    <t>№ 52 по ул. Пушкинской</t>
  </si>
  <si>
    <t>Пушкинская,52</t>
  </si>
  <si>
    <t>количество проживающих</t>
  </si>
  <si>
    <t>330 чел</t>
  </si>
  <si>
    <t>итого по дому:</t>
  </si>
  <si>
    <t>прочие работы и услуги</t>
  </si>
  <si>
    <t>Телекоммуникационные услуги (ОктопусНет)</t>
  </si>
  <si>
    <t>200 р /мес</t>
  </si>
  <si>
    <t>34 р/мес</t>
  </si>
  <si>
    <t>обязательное страхование лифтов</t>
  </si>
  <si>
    <t>Ресо-гарантия</t>
  </si>
  <si>
    <t>ООО "ЭРА"</t>
  </si>
  <si>
    <t>сумма, т.р.</t>
  </si>
  <si>
    <t>исполнитель</t>
  </si>
  <si>
    <t xml:space="preserve">                                         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</si>
  <si>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</si>
  <si>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</si>
  <si>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</si>
  <si>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</si>
  <si>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</si>
  <si>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Всего: 2882,7</t>
  </si>
  <si>
    <t>20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</si>
  <si>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</si>
  <si>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</si>
  <si>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</si>
  <si>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</si>
  <si>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</si>
  <si>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</si>
  <si>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</si>
  <si>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</si>
  <si>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</si>
  <si>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</si>
  <si>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Коммунальные услуги, всего:</t>
  </si>
  <si>
    <t>3. Перечень работ, выполненных по статье " текущий ремонт"  в 2017 году.</t>
  </si>
  <si>
    <t>замена окон</t>
  </si>
  <si>
    <t>169 шт</t>
  </si>
  <si>
    <t xml:space="preserve"> аварийный ремонт кровли над кв.179</t>
  </si>
  <si>
    <t>замена стояков канализации</t>
  </si>
  <si>
    <t>7,5 п.м</t>
  </si>
  <si>
    <t>аварийная замена участка трубопровода ХВС, задвижек</t>
  </si>
  <si>
    <t>компл.</t>
  </si>
  <si>
    <t>замена трубопровода ХВС в архиве</t>
  </si>
  <si>
    <t>4 п.м</t>
  </si>
  <si>
    <t>экспертиза фасада</t>
  </si>
  <si>
    <t>АрктурЭксперт</t>
  </si>
  <si>
    <t>ремонт колонны</t>
  </si>
  <si>
    <t>ИП Бабиашвили</t>
  </si>
  <si>
    <t>Вертикаль</t>
  </si>
  <si>
    <t>ремонт аварийной части балкона кв.178</t>
  </si>
  <si>
    <t>очистка канализац. Колодцев</t>
  </si>
  <si>
    <t xml:space="preserve">План по статье "текущий ремонт"на 2018 год. </t>
  </si>
  <si>
    <t>ВиндоусИнжинир</t>
  </si>
  <si>
    <t>Предложение Управляющей компании: замена инженерных коммуникаций - сети ХГВС, СЦО, электрика.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</si>
  <si>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386/02 от 27.02.2018 г.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</si>
</sst>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145</v>
      </c>
      <c r="C1" s="1"/>
    </row>
    <row r="2" spans="1:4" ht="15" customHeight="1">
      <c r="A2" s="2" t="s">
        <v>58</v>
      </c>
      <c r="C2" s="4"/>
    </row>
    <row r="3" spans="1:4" ht="15.75">
      <c r="B3" s="4" t="s">
        <v>11</v>
      </c>
      <c r="C3" s="24" t="s">
        <v>123</v>
      </c>
    </row>
    <row r="4" spans="1:4" ht="14.25" customHeight="1">
      <c r="A4" s="22" t="s">
        <v>176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59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56</v>
      </c>
      <c r="D8" s="14"/>
    </row>
    <row r="9" spans="1:4" s="3" customFormat="1" ht="12" customHeight="1">
      <c r="A9" s="12" t="s">
        <v>1</v>
      </c>
      <c r="B9" s="13" t="s">
        <v>12</v>
      </c>
      <c r="C9" s="107" t="s">
        <v>13</v>
      </c>
      <c r="D9" s="108"/>
    </row>
    <row r="10" spans="1:4" s="3" customFormat="1" ht="24" customHeight="1">
      <c r="A10" s="12" t="s">
        <v>2</v>
      </c>
      <c r="B10" s="15" t="s">
        <v>14</v>
      </c>
      <c r="C10" s="101" t="s">
        <v>98</v>
      </c>
      <c r="D10" s="102"/>
    </row>
    <row r="11" spans="1:4" s="3" customFormat="1" ht="15" customHeight="1">
      <c r="A11" s="12" t="s">
        <v>3</v>
      </c>
      <c r="B11" s="13" t="s">
        <v>15</v>
      </c>
      <c r="C11" s="107" t="s">
        <v>16</v>
      </c>
      <c r="D11" s="108"/>
    </row>
    <row r="12" spans="1:4" s="3" customFormat="1" ht="15" customHeight="1">
      <c r="A12" s="58" t="s">
        <v>4</v>
      </c>
      <c r="B12" s="59" t="s">
        <v>101</v>
      </c>
      <c r="C12" s="56" t="s">
        <v>102</v>
      </c>
      <c r="D12" s="57" t="s">
        <v>103</v>
      </c>
    </row>
    <row r="13" spans="1:4" s="3" customFormat="1" ht="15" customHeight="1">
      <c r="A13" s="60"/>
      <c r="B13" s="61"/>
      <c r="C13" s="56" t="s">
        <v>104</v>
      </c>
      <c r="D13" s="57" t="s">
        <v>105</v>
      </c>
    </row>
    <row r="14" spans="1:4" s="3" customFormat="1" ht="15" customHeight="1">
      <c r="A14" s="60"/>
      <c r="B14" s="61"/>
      <c r="C14" s="56" t="s">
        <v>106</v>
      </c>
      <c r="D14" s="57" t="s">
        <v>107</v>
      </c>
    </row>
    <row r="15" spans="1:4" s="3" customFormat="1" ht="15" customHeight="1">
      <c r="A15" s="60"/>
      <c r="B15" s="61"/>
      <c r="C15" s="56" t="s">
        <v>108</v>
      </c>
      <c r="D15" s="57" t="s">
        <v>109</v>
      </c>
    </row>
    <row r="16" spans="1:4" s="3" customFormat="1" ht="15" customHeight="1">
      <c r="A16" s="60"/>
      <c r="B16" s="61"/>
      <c r="C16" s="56" t="s">
        <v>110</v>
      </c>
      <c r="D16" s="57" t="s">
        <v>111</v>
      </c>
    </row>
    <row r="17" spans="1:4" s="3" customFormat="1" ht="15" customHeight="1">
      <c r="A17" s="60"/>
      <c r="B17" s="61"/>
      <c r="C17" s="56" t="s">
        <v>112</v>
      </c>
      <c r="D17" s="57" t="s">
        <v>113</v>
      </c>
    </row>
    <row r="18" spans="1:4" s="3" customFormat="1" ht="15" customHeight="1">
      <c r="A18" s="62"/>
      <c r="B18" s="63"/>
      <c r="C18" s="56" t="s">
        <v>114</v>
      </c>
      <c r="D18" s="57" t="s">
        <v>115</v>
      </c>
    </row>
    <row r="19" spans="1:4" s="3" customFormat="1" ht="14.25" customHeight="1">
      <c r="A19" s="12" t="s">
        <v>5</v>
      </c>
      <c r="B19" s="13" t="s">
        <v>17</v>
      </c>
      <c r="C19" s="109" t="s">
        <v>116</v>
      </c>
      <c r="D19" s="110"/>
    </row>
    <row r="20" spans="1:4" s="3" customFormat="1">
      <c r="A20" s="12" t="s">
        <v>6</v>
      </c>
      <c r="B20" s="13" t="s">
        <v>18</v>
      </c>
      <c r="C20" s="111" t="s">
        <v>63</v>
      </c>
      <c r="D20" s="112"/>
    </row>
    <row r="21" spans="1:4" s="3" customFormat="1" ht="16.5" customHeight="1">
      <c r="A21" s="12" t="s">
        <v>7</v>
      </c>
      <c r="B21" s="13" t="s">
        <v>19</v>
      </c>
      <c r="C21" s="101" t="s">
        <v>20</v>
      </c>
      <c r="D21" s="102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3" t="s">
        <v>28</v>
      </c>
      <c r="B26" s="104"/>
      <c r="C26" s="104"/>
      <c r="D26" s="105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25</v>
      </c>
      <c r="C28" s="6" t="s">
        <v>26</v>
      </c>
      <c r="D28" s="6" t="s">
        <v>27</v>
      </c>
    </row>
    <row r="29" spans="1:4">
      <c r="A29" s="20" t="s">
        <v>29</v>
      </c>
      <c r="B29" s="19"/>
      <c r="C29" s="19"/>
      <c r="D29" s="19"/>
    </row>
    <row r="30" spans="1:4" ht="12.75" customHeight="1">
      <c r="A30" s="7">
        <v>1</v>
      </c>
      <c r="B30" s="6" t="s">
        <v>30</v>
      </c>
      <c r="C30" s="6" t="s">
        <v>31</v>
      </c>
      <c r="D30" s="10" t="s">
        <v>32</v>
      </c>
    </row>
    <row r="31" spans="1:4">
      <c r="A31" s="20" t="s">
        <v>48</v>
      </c>
      <c r="B31" s="19"/>
      <c r="C31" s="19"/>
      <c r="D31" s="19"/>
    </row>
    <row r="32" spans="1:4" ht="13.5" customHeight="1">
      <c r="A32" s="20" t="s">
        <v>49</v>
      </c>
      <c r="B32" s="19"/>
      <c r="C32" s="19"/>
      <c r="D32" s="19"/>
    </row>
    <row r="33" spans="1:4" ht="12" customHeight="1">
      <c r="A33" s="7">
        <v>1</v>
      </c>
      <c r="B33" s="6" t="s">
        <v>33</v>
      </c>
      <c r="C33" s="6" t="s">
        <v>31</v>
      </c>
      <c r="D33" s="10" t="s">
        <v>34</v>
      </c>
    </row>
    <row r="34" spans="1:4">
      <c r="A34" s="20" t="s">
        <v>35</v>
      </c>
      <c r="B34" s="19"/>
      <c r="C34" s="19"/>
      <c r="D34" s="19"/>
    </row>
    <row r="35" spans="1:4" ht="14.25" customHeight="1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>
      <c r="A36" s="20" t="s">
        <v>38</v>
      </c>
      <c r="B36" s="19"/>
      <c r="C36" s="19"/>
      <c r="D36" s="19"/>
    </row>
    <row r="37" spans="1:4">
      <c r="A37" s="7">
        <v>1</v>
      </c>
      <c r="B37" s="6" t="s">
        <v>39</v>
      </c>
      <c r="C37" s="6" t="s">
        <v>26</v>
      </c>
      <c r="D37" s="6" t="s">
        <v>27</v>
      </c>
    </row>
    <row r="38" spans="1:4">
      <c r="A38" s="28"/>
      <c r="B38" s="11"/>
      <c r="C38" s="11"/>
      <c r="D38" s="11"/>
    </row>
    <row r="39" spans="1:4">
      <c r="A39" s="4" t="s">
        <v>57</v>
      </c>
      <c r="B39" s="19"/>
      <c r="C39" s="19"/>
      <c r="D39" s="19"/>
    </row>
    <row r="40" spans="1:4">
      <c r="A40" s="7">
        <v>1</v>
      </c>
      <c r="B40" s="6" t="s">
        <v>40</v>
      </c>
      <c r="C40" s="99" t="s">
        <v>118</v>
      </c>
      <c r="D40" s="106"/>
    </row>
    <row r="41" spans="1:4">
      <c r="A41" s="7">
        <v>2</v>
      </c>
      <c r="B41" s="6" t="s">
        <v>42</v>
      </c>
      <c r="C41" s="99" t="s">
        <v>64</v>
      </c>
      <c r="D41" s="106"/>
    </row>
    <row r="42" spans="1:4" ht="15" customHeight="1">
      <c r="A42" s="7">
        <v>3</v>
      </c>
      <c r="B42" s="6" t="s">
        <v>43</v>
      </c>
      <c r="C42" s="99" t="s">
        <v>119</v>
      </c>
      <c r="D42" s="100"/>
    </row>
    <row r="43" spans="1:4">
      <c r="A43" s="7">
        <v>4</v>
      </c>
      <c r="B43" s="6" t="s">
        <v>41</v>
      </c>
      <c r="C43" s="99" t="s">
        <v>120</v>
      </c>
      <c r="D43" s="100"/>
    </row>
    <row r="44" spans="1:4">
      <c r="A44" s="7">
        <v>5</v>
      </c>
      <c r="B44" s="6" t="s">
        <v>44</v>
      </c>
      <c r="C44" s="99" t="s">
        <v>121</v>
      </c>
      <c r="D44" s="100"/>
    </row>
    <row r="45" spans="1:4">
      <c r="A45" s="7">
        <v>6</v>
      </c>
      <c r="B45" s="6" t="s">
        <v>45</v>
      </c>
      <c r="C45" s="99">
        <v>8755.6</v>
      </c>
      <c r="D45" s="106"/>
    </row>
    <row r="46" spans="1:4" ht="15" customHeight="1">
      <c r="A46" s="7">
        <v>7</v>
      </c>
      <c r="B46" s="6" t="s">
        <v>46</v>
      </c>
      <c r="C46" s="99">
        <v>462.5</v>
      </c>
      <c r="D46" s="106"/>
    </row>
    <row r="47" spans="1:4">
      <c r="A47" s="7">
        <v>8</v>
      </c>
      <c r="B47" s="6" t="s">
        <v>47</v>
      </c>
      <c r="C47" s="99" t="s">
        <v>143</v>
      </c>
      <c r="D47" s="106"/>
    </row>
    <row r="48" spans="1:4">
      <c r="A48" s="7">
        <v>9</v>
      </c>
      <c r="B48" s="6" t="s">
        <v>125</v>
      </c>
      <c r="C48" s="99" t="s">
        <v>126</v>
      </c>
      <c r="D48" s="106"/>
    </row>
    <row r="49" spans="1:4">
      <c r="A49" s="72"/>
      <c r="B49" s="73" t="s">
        <v>100</v>
      </c>
      <c r="C49" s="74" t="s">
        <v>122</v>
      </c>
      <c r="D49" s="74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3"/>
  <sheetViews>
    <sheetView topLeftCell="A76" workbookViewId="0">
      <selection activeCell="A57" sqref="A57:H10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2.7109375" customWidth="1"/>
  </cols>
  <sheetData>
    <row r="1" spans="1:8">
      <c r="A1" s="4" t="s">
        <v>141</v>
      </c>
      <c r="B1"/>
      <c r="C1" s="42"/>
      <c r="D1" s="42"/>
    </row>
    <row r="2" spans="1:8" ht="13.5" customHeight="1">
      <c r="A2" s="4" t="s">
        <v>146</v>
      </c>
      <c r="B2"/>
      <c r="C2" s="42"/>
      <c r="D2" s="42"/>
    </row>
    <row r="3" spans="1:8" ht="56.25" customHeight="1">
      <c r="A3" s="149" t="s">
        <v>72</v>
      </c>
      <c r="B3" s="150"/>
      <c r="C3" s="43" t="s">
        <v>73</v>
      </c>
      <c r="D3" s="32" t="s">
        <v>74</v>
      </c>
      <c r="E3" s="32" t="s">
        <v>75</v>
      </c>
      <c r="F3" s="32" t="s">
        <v>76</v>
      </c>
      <c r="G3" s="44" t="s">
        <v>77</v>
      </c>
      <c r="H3" s="32" t="s">
        <v>78</v>
      </c>
    </row>
    <row r="4" spans="1:8" ht="27.75" customHeight="1">
      <c r="A4" s="155" t="s">
        <v>147</v>
      </c>
      <c r="B4" s="126"/>
      <c r="C4" s="43"/>
      <c r="D4" s="91">
        <v>699.24</v>
      </c>
      <c r="E4" s="32"/>
      <c r="F4" s="32"/>
      <c r="G4" s="44"/>
      <c r="H4" s="32"/>
    </row>
    <row r="5" spans="1:8" ht="15.75" customHeight="1">
      <c r="A5" s="78" t="s">
        <v>139</v>
      </c>
      <c r="B5" s="79"/>
      <c r="C5" s="43"/>
      <c r="D5" s="89">
        <v>1456.93</v>
      </c>
      <c r="E5" s="32"/>
      <c r="F5" s="32"/>
      <c r="G5" s="44"/>
      <c r="H5" s="32"/>
    </row>
    <row r="6" spans="1:8" ht="17.25" customHeight="1">
      <c r="A6" s="78" t="s">
        <v>140</v>
      </c>
      <c r="B6" s="79"/>
      <c r="C6" s="43"/>
      <c r="D6" s="91">
        <v>-757.69</v>
      </c>
      <c r="E6" s="32"/>
      <c r="F6" s="32"/>
      <c r="G6" s="44"/>
      <c r="H6" s="32"/>
    </row>
    <row r="7" spans="1:8" ht="20.25" customHeight="1">
      <c r="A7" s="152" t="s">
        <v>148</v>
      </c>
      <c r="B7" s="122"/>
      <c r="C7" s="122"/>
      <c r="D7" s="122"/>
      <c r="E7" s="122"/>
      <c r="F7" s="122"/>
      <c r="G7" s="122"/>
      <c r="H7" s="123"/>
    </row>
    <row r="8" spans="1:8" ht="17.25" customHeight="1">
      <c r="A8" s="149" t="s">
        <v>79</v>
      </c>
      <c r="B8" s="121"/>
      <c r="C8" s="36">
        <v>20.420000000000002</v>
      </c>
      <c r="D8" s="33">
        <v>-605.84</v>
      </c>
      <c r="E8" s="33">
        <f>E12+E15+E18+E21+E24+E27</f>
        <v>2049.84</v>
      </c>
      <c r="F8" s="33">
        <f>F12+F15+F18+F21+F24+F27</f>
        <v>2043.77</v>
      </c>
      <c r="G8" s="33">
        <f>G12+G15+G18+G21+G24+G27</f>
        <v>2043.77</v>
      </c>
      <c r="H8" s="7">
        <f>F8-E8+D8</f>
        <v>-611.9100000000002</v>
      </c>
    </row>
    <row r="9" spans="1:8">
      <c r="A9" s="45" t="s">
        <v>80</v>
      </c>
      <c r="B9" s="46"/>
      <c r="C9" s="7">
        <f>C8-C10</f>
        <v>18.380000000000003</v>
      </c>
      <c r="D9" s="7">
        <v>-551.23</v>
      </c>
      <c r="E9" s="7">
        <f>E8-E10</f>
        <v>1844.8400000000001</v>
      </c>
      <c r="F9" s="7">
        <f>F8-F10</f>
        <v>1839.3899999999999</v>
      </c>
      <c r="G9" s="7">
        <f>G8-G10</f>
        <v>1839.3899999999999</v>
      </c>
      <c r="H9" s="7">
        <f>F9-E9+D9</f>
        <v>-556.68000000000029</v>
      </c>
    </row>
    <row r="10" spans="1:8">
      <c r="A10" s="151" t="s">
        <v>81</v>
      </c>
      <c r="B10" s="122"/>
      <c r="C10" s="7">
        <v>2.04</v>
      </c>
      <c r="D10" s="7">
        <v>-60.57</v>
      </c>
      <c r="E10" s="7">
        <v>205</v>
      </c>
      <c r="F10" s="7">
        <v>204.38</v>
      </c>
      <c r="G10" s="7">
        <v>204.38</v>
      </c>
      <c r="H10" s="7">
        <f>F10-E10+D10</f>
        <v>-61.190000000000005</v>
      </c>
    </row>
    <row r="11" spans="1:8" ht="12.75" customHeight="1">
      <c r="A11" s="152" t="s">
        <v>82</v>
      </c>
      <c r="B11" s="120"/>
      <c r="C11" s="120"/>
      <c r="D11" s="120"/>
      <c r="E11" s="120"/>
      <c r="F11" s="120"/>
      <c r="G11" s="120"/>
      <c r="H11" s="121"/>
    </row>
    <row r="12" spans="1:8">
      <c r="A12" s="153" t="s">
        <v>60</v>
      </c>
      <c r="B12" s="154"/>
      <c r="C12" s="36">
        <v>5.65</v>
      </c>
      <c r="D12" s="33">
        <v>-172.74</v>
      </c>
      <c r="E12" s="33">
        <v>593.63</v>
      </c>
      <c r="F12" s="33">
        <v>593</v>
      </c>
      <c r="G12" s="33">
        <v>593</v>
      </c>
      <c r="H12" s="7">
        <f t="shared" ref="H12:H30" si="0">F12-E12+D12</f>
        <v>-173.37</v>
      </c>
    </row>
    <row r="13" spans="1:8">
      <c r="A13" s="45" t="s">
        <v>80</v>
      </c>
      <c r="B13" s="46"/>
      <c r="C13" s="7">
        <v>5.08</v>
      </c>
      <c r="D13" s="7">
        <v>-154.47</v>
      </c>
      <c r="E13" s="7">
        <f>E12-E14</f>
        <v>534.27</v>
      </c>
      <c r="F13" s="7">
        <f>F12-F14</f>
        <v>533.70000000000005</v>
      </c>
      <c r="G13" s="7">
        <f>G12-G14</f>
        <v>533.70000000000005</v>
      </c>
      <c r="H13" s="7">
        <f t="shared" si="0"/>
        <v>-155.03999999999994</v>
      </c>
    </row>
    <row r="14" spans="1:8">
      <c r="A14" s="151" t="s">
        <v>81</v>
      </c>
      <c r="B14" s="122"/>
      <c r="C14" s="7">
        <v>0.56999999999999995</v>
      </c>
      <c r="D14" s="7">
        <v>-17.27</v>
      </c>
      <c r="E14" s="7">
        <v>59.36</v>
      </c>
      <c r="F14" s="7">
        <v>59.3</v>
      </c>
      <c r="G14" s="7">
        <v>59.3</v>
      </c>
      <c r="H14" s="7">
        <f t="shared" si="0"/>
        <v>-17.330000000000002</v>
      </c>
    </row>
    <row r="15" spans="1:8" ht="23.25" customHeight="1">
      <c r="A15" s="153" t="s">
        <v>50</v>
      </c>
      <c r="B15" s="154"/>
      <c r="C15" s="36">
        <v>3.45</v>
      </c>
      <c r="D15" s="33">
        <v>-104.71</v>
      </c>
      <c r="E15" s="33">
        <v>362.48</v>
      </c>
      <c r="F15" s="33">
        <v>362.2</v>
      </c>
      <c r="G15" s="33">
        <v>362.2</v>
      </c>
      <c r="H15" s="7">
        <f t="shared" si="0"/>
        <v>-104.99000000000002</v>
      </c>
    </row>
    <row r="16" spans="1:8">
      <c r="A16" s="45" t="s">
        <v>80</v>
      </c>
      <c r="B16" s="46"/>
      <c r="C16" s="7">
        <v>3.1</v>
      </c>
      <c r="D16" s="7">
        <v>-94.24</v>
      </c>
      <c r="E16" s="7">
        <f>E15-E17</f>
        <v>326.23</v>
      </c>
      <c r="F16" s="7">
        <f>F15-F17</f>
        <v>325.98</v>
      </c>
      <c r="G16" s="7">
        <f>G15-G17</f>
        <v>325.98</v>
      </c>
      <c r="H16" s="7">
        <f t="shared" si="0"/>
        <v>-94.49</v>
      </c>
    </row>
    <row r="17" spans="1:8" ht="15" customHeight="1">
      <c r="A17" s="151" t="s">
        <v>81</v>
      </c>
      <c r="B17" s="122"/>
      <c r="C17" s="7">
        <v>0.35</v>
      </c>
      <c r="D17" s="7">
        <v>-10.47</v>
      </c>
      <c r="E17" s="7">
        <v>36.25</v>
      </c>
      <c r="F17" s="7">
        <v>36.22</v>
      </c>
      <c r="G17" s="7">
        <v>36.22</v>
      </c>
      <c r="H17" s="7">
        <f t="shared" si="0"/>
        <v>-10.500000000000002</v>
      </c>
    </row>
    <row r="18" spans="1:8" ht="14.25" customHeight="1">
      <c r="A18" s="153" t="s">
        <v>61</v>
      </c>
      <c r="B18" s="154"/>
      <c r="C18" s="43">
        <v>2.37</v>
      </c>
      <c r="D18" s="33">
        <v>-72.3</v>
      </c>
      <c r="E18" s="33">
        <v>249</v>
      </c>
      <c r="F18" s="33">
        <v>248.8</v>
      </c>
      <c r="G18" s="33">
        <v>248.8</v>
      </c>
      <c r="H18" s="7">
        <f t="shared" si="0"/>
        <v>-72.499999999999986</v>
      </c>
    </row>
    <row r="19" spans="1:8" ht="13.5" customHeight="1">
      <c r="A19" s="45" t="s">
        <v>80</v>
      </c>
      <c r="B19" s="46"/>
      <c r="C19" s="7">
        <v>2.13</v>
      </c>
      <c r="D19" s="7">
        <v>-65.069999999999993</v>
      </c>
      <c r="E19" s="7">
        <f>E18-E20</f>
        <v>224.1</v>
      </c>
      <c r="F19" s="7">
        <f>F18-F20</f>
        <v>223.9</v>
      </c>
      <c r="G19" s="7">
        <f>G18-G20</f>
        <v>223.9</v>
      </c>
      <c r="H19" s="7">
        <f t="shared" si="0"/>
        <v>-65.269999999999982</v>
      </c>
    </row>
    <row r="20" spans="1:8" ht="12.75" customHeight="1">
      <c r="A20" s="151" t="s">
        <v>81</v>
      </c>
      <c r="B20" s="122"/>
      <c r="C20" s="7">
        <v>0.24</v>
      </c>
      <c r="D20" s="7">
        <v>-7.23</v>
      </c>
      <c r="E20" s="7">
        <v>24.9</v>
      </c>
      <c r="F20" s="7">
        <v>24.9</v>
      </c>
      <c r="G20" s="7">
        <v>24.9</v>
      </c>
      <c r="H20" s="7">
        <f t="shared" si="0"/>
        <v>-7.23</v>
      </c>
    </row>
    <row r="21" spans="1:8">
      <c r="A21" s="153" t="s">
        <v>99</v>
      </c>
      <c r="B21" s="156"/>
      <c r="C21" s="35">
        <v>1.1100000000000001</v>
      </c>
      <c r="D21" s="7">
        <v>33.659999999999997</v>
      </c>
      <c r="E21" s="7">
        <v>116.62</v>
      </c>
      <c r="F21" s="7">
        <v>116.52</v>
      </c>
      <c r="G21" s="7">
        <v>116.52</v>
      </c>
      <c r="H21" s="7">
        <f t="shared" si="0"/>
        <v>33.559999999999988</v>
      </c>
    </row>
    <row r="22" spans="1:8" ht="14.25" customHeight="1">
      <c r="A22" s="45" t="s">
        <v>80</v>
      </c>
      <c r="B22" s="46"/>
      <c r="C22" s="7">
        <v>1</v>
      </c>
      <c r="D22" s="7">
        <v>-30.35</v>
      </c>
      <c r="E22" s="7">
        <f>E21-E23</f>
        <v>104.96000000000001</v>
      </c>
      <c r="F22" s="7">
        <f>F21-F23</f>
        <v>104.86999999999999</v>
      </c>
      <c r="G22" s="7">
        <f>G21-G23</f>
        <v>104.86999999999999</v>
      </c>
      <c r="H22" s="7">
        <f t="shared" si="0"/>
        <v>-30.440000000000019</v>
      </c>
    </row>
    <row r="23" spans="1:8" ht="14.25" customHeight="1">
      <c r="A23" s="151" t="s">
        <v>81</v>
      </c>
      <c r="B23" s="159"/>
      <c r="C23" s="7">
        <v>0.11</v>
      </c>
      <c r="D23" s="7">
        <v>-3.37</v>
      </c>
      <c r="E23" s="7">
        <v>11.66</v>
      </c>
      <c r="F23" s="7">
        <v>11.65</v>
      </c>
      <c r="G23" s="7">
        <v>11.65</v>
      </c>
      <c r="H23" s="7">
        <f t="shared" si="0"/>
        <v>-3.38</v>
      </c>
    </row>
    <row r="24" spans="1:8" ht="14.25" customHeight="1">
      <c r="A24" s="10" t="s">
        <v>51</v>
      </c>
      <c r="B24" s="47"/>
      <c r="C24" s="35">
        <v>3.65</v>
      </c>
      <c r="D24" s="7">
        <v>-113.17</v>
      </c>
      <c r="E24" s="7">
        <v>383.49</v>
      </c>
      <c r="F24" s="7">
        <v>382.93</v>
      </c>
      <c r="G24" s="7">
        <v>382.93</v>
      </c>
      <c r="H24" s="7">
        <f t="shared" si="0"/>
        <v>-113.73</v>
      </c>
    </row>
    <row r="25" spans="1:8" ht="14.25" customHeight="1">
      <c r="A25" s="45" t="s">
        <v>80</v>
      </c>
      <c r="B25" s="46"/>
      <c r="C25" s="7">
        <v>3.29</v>
      </c>
      <c r="D25" s="7">
        <v>-101.86</v>
      </c>
      <c r="E25" s="7">
        <f>E24-E26</f>
        <v>345.14</v>
      </c>
      <c r="F25" s="7">
        <f>F24-F26</f>
        <v>344.64</v>
      </c>
      <c r="G25" s="7">
        <f>G24-G26</f>
        <v>344.64</v>
      </c>
      <c r="H25" s="7">
        <f t="shared" si="0"/>
        <v>-102.36</v>
      </c>
    </row>
    <row r="26" spans="1:8">
      <c r="A26" s="151" t="s">
        <v>81</v>
      </c>
      <c r="B26" s="122"/>
      <c r="C26" s="7">
        <v>0.36</v>
      </c>
      <c r="D26" s="7">
        <v>-11.31</v>
      </c>
      <c r="E26" s="7">
        <v>38.35</v>
      </c>
      <c r="F26" s="7">
        <v>38.29</v>
      </c>
      <c r="G26" s="7">
        <v>38.29</v>
      </c>
      <c r="H26" s="7">
        <f t="shared" si="0"/>
        <v>-11.370000000000003</v>
      </c>
    </row>
    <row r="27" spans="1:8" ht="14.25" customHeight="1">
      <c r="A27" s="145" t="s">
        <v>52</v>
      </c>
      <c r="B27" s="146"/>
      <c r="C27" s="162">
        <v>4.1900000000000004</v>
      </c>
      <c r="D27" s="160">
        <v>-109.2</v>
      </c>
      <c r="E27" s="160">
        <v>344.62</v>
      </c>
      <c r="F27" s="160">
        <v>340.32</v>
      </c>
      <c r="G27" s="160">
        <v>340.32</v>
      </c>
      <c r="H27" s="7">
        <f t="shared" si="0"/>
        <v>-113.50000000000001</v>
      </c>
    </row>
    <row r="28" spans="1:8" ht="0.75" hidden="1" customHeight="1">
      <c r="A28" s="147"/>
      <c r="B28" s="148"/>
      <c r="C28" s="163"/>
      <c r="D28" s="161"/>
      <c r="E28" s="161"/>
      <c r="F28" s="161"/>
      <c r="G28" s="161"/>
      <c r="H28" s="7">
        <f t="shared" si="0"/>
        <v>0</v>
      </c>
    </row>
    <row r="29" spans="1:8">
      <c r="A29" s="45" t="s">
        <v>80</v>
      </c>
      <c r="B29" s="46"/>
      <c r="C29" s="7">
        <v>3.77</v>
      </c>
      <c r="D29" s="7">
        <v>-98.28</v>
      </c>
      <c r="E29" s="7">
        <f>E27-E30</f>
        <v>310.13</v>
      </c>
      <c r="F29" s="7">
        <f>F27-F30</f>
        <v>306.28999999999996</v>
      </c>
      <c r="G29" s="7">
        <f>G27-G30</f>
        <v>306.28999999999996</v>
      </c>
      <c r="H29" s="7">
        <f t="shared" si="0"/>
        <v>-102.12000000000003</v>
      </c>
    </row>
    <row r="30" spans="1:8">
      <c r="A30" s="151" t="s">
        <v>81</v>
      </c>
      <c r="B30" s="122"/>
      <c r="C30" s="7">
        <v>0.42</v>
      </c>
      <c r="D30" s="7">
        <v>-10.92</v>
      </c>
      <c r="E30" s="7">
        <v>34.49</v>
      </c>
      <c r="F30" s="7">
        <v>34.03</v>
      </c>
      <c r="G30" s="7">
        <v>34.03</v>
      </c>
      <c r="H30" s="7">
        <f t="shared" si="0"/>
        <v>-11.38</v>
      </c>
    </row>
    <row r="31" spans="1:8" ht="9" customHeight="1">
      <c r="A31" s="69"/>
      <c r="B31" s="70"/>
      <c r="C31" s="7"/>
      <c r="D31" s="7"/>
      <c r="E31" s="7"/>
      <c r="F31" s="7"/>
      <c r="G31" s="68"/>
      <c r="H31" s="7"/>
    </row>
    <row r="32" spans="1:8" ht="15.75" customHeight="1">
      <c r="A32" s="149" t="s">
        <v>53</v>
      </c>
      <c r="B32" s="121"/>
      <c r="C32" s="35">
        <v>7.8</v>
      </c>
      <c r="D32" s="35">
        <v>1448.01</v>
      </c>
      <c r="E32" s="35">
        <v>771.56</v>
      </c>
      <c r="F32" s="35">
        <v>769.21</v>
      </c>
      <c r="G32" s="75">
        <f>G33+G34</f>
        <v>1447.25</v>
      </c>
      <c r="H32" s="35">
        <f>F32-E32+D32+F32-G32</f>
        <v>767.61999999999989</v>
      </c>
    </row>
    <row r="33" spans="1:8" ht="12.75" customHeight="1">
      <c r="A33" s="45" t="s">
        <v>83</v>
      </c>
      <c r="B33" s="46"/>
      <c r="C33" s="7">
        <v>7.02</v>
      </c>
      <c r="D33" s="7">
        <v>1452.43</v>
      </c>
      <c r="E33" s="7">
        <f>E32-E34</f>
        <v>694.4</v>
      </c>
      <c r="F33" s="7">
        <f>F32-F34</f>
        <v>692.24</v>
      </c>
      <c r="G33" s="55">
        <v>1370.28</v>
      </c>
      <c r="H33" s="7">
        <f>F33-E33+D33+F33-G33</f>
        <v>772.23000000000025</v>
      </c>
    </row>
    <row r="34" spans="1:8" ht="12" customHeight="1">
      <c r="A34" s="151" t="s">
        <v>81</v>
      </c>
      <c r="B34" s="122"/>
      <c r="C34" s="7">
        <v>0.78</v>
      </c>
      <c r="D34" s="7">
        <v>-4.42</v>
      </c>
      <c r="E34" s="7">
        <v>77.16</v>
      </c>
      <c r="F34" s="7">
        <v>76.97</v>
      </c>
      <c r="G34" s="7">
        <v>76.97</v>
      </c>
      <c r="H34" s="7">
        <f>F34-E34+D34+F34-G34</f>
        <v>-4.6099999999999994</v>
      </c>
    </row>
    <row r="35" spans="1:8" ht="12" customHeight="1">
      <c r="A35" s="96"/>
      <c r="B35" s="97"/>
      <c r="C35" s="7"/>
      <c r="D35" s="7"/>
      <c r="E35" s="7"/>
      <c r="F35" s="7"/>
      <c r="G35" s="95"/>
      <c r="H35" s="35"/>
    </row>
    <row r="36" spans="1:8" ht="12" customHeight="1">
      <c r="A36" s="115" t="s">
        <v>155</v>
      </c>
      <c r="B36" s="116"/>
      <c r="C36" s="7"/>
      <c r="D36" s="7">
        <v>0</v>
      </c>
      <c r="E36" s="7">
        <f>E38+E39+E40+E41</f>
        <v>419.09</v>
      </c>
      <c r="F36" s="7">
        <f>F38+F39+F40+F41</f>
        <v>380.58</v>
      </c>
      <c r="G36" s="94">
        <v>380.58</v>
      </c>
      <c r="H36" s="35">
        <f>F36-E36</f>
        <v>-38.509999999999991</v>
      </c>
    </row>
    <row r="37" spans="1:8" ht="12.75" customHeight="1">
      <c r="A37" s="45" t="s">
        <v>150</v>
      </c>
      <c r="B37" s="98"/>
      <c r="C37" s="7"/>
      <c r="D37" s="7"/>
      <c r="E37" s="7"/>
      <c r="F37" s="7"/>
      <c r="G37" s="94"/>
      <c r="H37" s="35"/>
    </row>
    <row r="38" spans="1:8" ht="12.75" customHeight="1">
      <c r="A38" s="113" t="s">
        <v>151</v>
      </c>
      <c r="B38" s="114"/>
      <c r="C38" s="7"/>
      <c r="D38" s="7">
        <v>0</v>
      </c>
      <c r="E38" s="7">
        <v>20.79</v>
      </c>
      <c r="F38" s="7">
        <v>18.84</v>
      </c>
      <c r="G38" s="7">
        <v>18.84</v>
      </c>
      <c r="H38" s="7">
        <f t="shared" ref="H38:H41" si="1">F38-E38</f>
        <v>-1.9499999999999993</v>
      </c>
    </row>
    <row r="39" spans="1:8" ht="12.75" customHeight="1">
      <c r="A39" s="113" t="s">
        <v>153</v>
      </c>
      <c r="B39" s="114"/>
      <c r="C39" s="7"/>
      <c r="D39" s="7">
        <v>0</v>
      </c>
      <c r="E39" s="7">
        <v>88.91</v>
      </c>
      <c r="F39" s="7">
        <v>79.88</v>
      </c>
      <c r="G39" s="7">
        <v>79.88</v>
      </c>
      <c r="H39" s="7">
        <f t="shared" si="1"/>
        <v>-9.0300000000000011</v>
      </c>
    </row>
    <row r="40" spans="1:8" ht="12.75" customHeight="1">
      <c r="A40" s="113" t="s">
        <v>154</v>
      </c>
      <c r="B40" s="114"/>
      <c r="C40" s="7"/>
      <c r="D40" s="7">
        <v>0</v>
      </c>
      <c r="E40" s="7">
        <v>298.87</v>
      </c>
      <c r="F40" s="7">
        <v>272.57</v>
      </c>
      <c r="G40" s="7">
        <v>272.57</v>
      </c>
      <c r="H40" s="7">
        <f t="shared" si="1"/>
        <v>-26.300000000000011</v>
      </c>
    </row>
    <row r="41" spans="1:8" ht="12.75" customHeight="1">
      <c r="A41" s="113" t="s">
        <v>152</v>
      </c>
      <c r="B41" s="114"/>
      <c r="C41" s="7"/>
      <c r="D41" s="7">
        <v>0</v>
      </c>
      <c r="E41" s="7">
        <v>10.52</v>
      </c>
      <c r="F41" s="7">
        <v>9.2899999999999991</v>
      </c>
      <c r="G41" s="7">
        <v>9.2899999999999991</v>
      </c>
      <c r="H41" s="7">
        <f t="shared" si="1"/>
        <v>-1.2300000000000004</v>
      </c>
    </row>
    <row r="42" spans="1:8" ht="13.5" customHeight="1">
      <c r="A42" s="115" t="s">
        <v>127</v>
      </c>
      <c r="B42" s="116"/>
      <c r="C42" s="7"/>
      <c r="D42" s="7"/>
      <c r="E42" s="35">
        <f>E8+E32+E36</f>
        <v>3240.4900000000002</v>
      </c>
      <c r="F42" s="35">
        <f t="shared" ref="F42:G42" si="2">F8+F32+F36</f>
        <v>3193.56</v>
      </c>
      <c r="G42" s="35">
        <f t="shared" si="2"/>
        <v>3871.6</v>
      </c>
      <c r="H42" s="7"/>
    </row>
    <row r="43" spans="1:8" ht="15" customHeight="1">
      <c r="A43" s="115" t="s">
        <v>128</v>
      </c>
      <c r="B43" s="116"/>
      <c r="C43" s="7"/>
      <c r="D43" s="7"/>
      <c r="E43" s="7"/>
      <c r="F43" s="7"/>
      <c r="G43" s="68"/>
      <c r="H43" s="7"/>
    </row>
    <row r="44" spans="1:8" ht="0.75" hidden="1" customHeight="1">
      <c r="A44" s="129" t="s">
        <v>142</v>
      </c>
      <c r="B44" s="130"/>
      <c r="C44" s="127">
        <v>4.7699999999999996</v>
      </c>
      <c r="D44" s="127">
        <v>-147.43</v>
      </c>
      <c r="E44" s="127">
        <v>32.369999999999997</v>
      </c>
      <c r="F44" s="127">
        <v>32.369999999999997</v>
      </c>
      <c r="G44" s="135">
        <v>5.5</v>
      </c>
      <c r="H44" s="140">
        <f>D44+F44-G44</f>
        <v>-120.56</v>
      </c>
    </row>
    <row r="45" spans="1:8" ht="7.5" customHeight="1">
      <c r="A45" s="131"/>
      <c r="B45" s="132"/>
      <c r="C45" s="143"/>
      <c r="D45" s="143"/>
      <c r="E45" s="143"/>
      <c r="F45" s="143"/>
      <c r="G45" s="144"/>
      <c r="H45" s="141"/>
    </row>
    <row r="46" spans="1:8" ht="6.75" customHeight="1">
      <c r="A46" s="131"/>
      <c r="B46" s="132"/>
      <c r="C46" s="143"/>
      <c r="D46" s="143"/>
      <c r="E46" s="143"/>
      <c r="F46" s="143"/>
      <c r="G46" s="144"/>
      <c r="H46" s="141"/>
    </row>
    <row r="47" spans="1:8" ht="8.25" customHeight="1">
      <c r="A47" s="133"/>
      <c r="B47" s="134"/>
      <c r="C47" s="128"/>
      <c r="D47" s="128"/>
      <c r="E47" s="128"/>
      <c r="F47" s="128"/>
      <c r="G47" s="136"/>
      <c r="H47" s="142"/>
    </row>
    <row r="48" spans="1:8" ht="12.75" customHeight="1">
      <c r="A48" s="45" t="s">
        <v>83</v>
      </c>
      <c r="B48" s="46"/>
      <c r="C48" s="84"/>
      <c r="D48" s="84">
        <v>-138.91</v>
      </c>
      <c r="E48" s="84">
        <f>E44-E49</f>
        <v>26.869999999999997</v>
      </c>
      <c r="F48" s="93">
        <f>F44-F49</f>
        <v>26.869999999999997</v>
      </c>
      <c r="G48" s="86">
        <v>0</v>
      </c>
      <c r="H48" s="84">
        <f>D48+F48</f>
        <v>-112.03999999999999</v>
      </c>
    </row>
    <row r="49" spans="1:8" ht="8.25" customHeight="1">
      <c r="A49" s="145" t="s">
        <v>62</v>
      </c>
      <c r="B49" s="146"/>
      <c r="C49" s="127">
        <v>0.81</v>
      </c>
      <c r="D49" s="127">
        <v>-8.52</v>
      </c>
      <c r="E49" s="127">
        <v>5.5</v>
      </c>
      <c r="F49" s="127">
        <v>5.5</v>
      </c>
      <c r="G49" s="135">
        <v>5.5</v>
      </c>
      <c r="H49" s="127">
        <v>-8.52</v>
      </c>
    </row>
    <row r="50" spans="1:8" ht="6.75" customHeight="1">
      <c r="A50" s="147"/>
      <c r="B50" s="148"/>
      <c r="C50" s="128"/>
      <c r="D50" s="128"/>
      <c r="E50" s="128"/>
      <c r="F50" s="128"/>
      <c r="G50" s="136"/>
      <c r="H50" s="128"/>
    </row>
    <row r="51" spans="1:8" ht="8.25" customHeight="1">
      <c r="A51" s="129" t="s">
        <v>129</v>
      </c>
      <c r="B51" s="130"/>
      <c r="C51" s="127" t="s">
        <v>130</v>
      </c>
      <c r="D51" s="127">
        <v>4.5</v>
      </c>
      <c r="E51" s="127">
        <v>2.4</v>
      </c>
      <c r="F51" s="127">
        <v>2.4</v>
      </c>
      <c r="G51" s="135">
        <v>0.4</v>
      </c>
      <c r="H51" s="127">
        <f>F51-E51+D51+F51-G51</f>
        <v>6.5</v>
      </c>
    </row>
    <row r="52" spans="1:8" ht="8.25" customHeight="1">
      <c r="A52" s="131"/>
      <c r="B52" s="132"/>
      <c r="C52" s="143"/>
      <c r="D52" s="143"/>
      <c r="E52" s="143"/>
      <c r="F52" s="143"/>
      <c r="G52" s="144"/>
      <c r="H52" s="143"/>
    </row>
    <row r="53" spans="1:8" ht="4.5" customHeight="1">
      <c r="A53" s="133"/>
      <c r="B53" s="134"/>
      <c r="C53" s="128"/>
      <c r="D53" s="128"/>
      <c r="E53" s="128"/>
      <c r="F53" s="128"/>
      <c r="G53" s="136"/>
      <c r="H53" s="128"/>
    </row>
    <row r="54" spans="1:8" ht="6" customHeight="1">
      <c r="A54" s="145" t="s">
        <v>62</v>
      </c>
      <c r="B54" s="146"/>
      <c r="C54" s="127" t="s">
        <v>131</v>
      </c>
      <c r="D54" s="127">
        <v>0</v>
      </c>
      <c r="E54" s="127">
        <v>0.4</v>
      </c>
      <c r="F54" s="127">
        <v>0.4</v>
      </c>
      <c r="G54" s="135">
        <v>0.4</v>
      </c>
      <c r="H54" s="127">
        <v>0</v>
      </c>
    </row>
    <row r="55" spans="1:8" ht="6.75" customHeight="1">
      <c r="A55" s="147"/>
      <c r="B55" s="148"/>
      <c r="C55" s="128"/>
      <c r="D55" s="128"/>
      <c r="E55" s="128"/>
      <c r="F55" s="128"/>
      <c r="G55" s="136"/>
      <c r="H55" s="128"/>
    </row>
    <row r="56" spans="1:8" ht="5.25" hidden="1" customHeight="1">
      <c r="A56" s="147"/>
      <c r="B56" s="148"/>
      <c r="C56" s="85"/>
      <c r="D56" s="85"/>
      <c r="E56" s="85"/>
      <c r="F56" s="85"/>
      <c r="G56" s="87"/>
      <c r="H56" s="85"/>
    </row>
    <row r="57" spans="1:8" ht="15.75" customHeight="1">
      <c r="A57" s="115" t="s">
        <v>127</v>
      </c>
      <c r="B57" s="116"/>
      <c r="C57" s="7"/>
      <c r="D57" s="7"/>
      <c r="E57" s="35">
        <f>E42+E44+E51</f>
        <v>3275.26</v>
      </c>
      <c r="F57" s="35">
        <f>F42+F44+F51</f>
        <v>3228.33</v>
      </c>
      <c r="G57" s="35">
        <f>G42+G44+G51</f>
        <v>3877.5</v>
      </c>
      <c r="H57" s="7"/>
    </row>
    <row r="58" spans="1:8" ht="15" customHeight="1">
      <c r="A58" s="137" t="s">
        <v>138</v>
      </c>
      <c r="B58" s="139"/>
      <c r="C58" s="88"/>
      <c r="D58" s="88">
        <v>699.24</v>
      </c>
      <c r="E58" s="89"/>
      <c r="F58" s="89"/>
      <c r="G58" s="88"/>
      <c r="H58" s="88">
        <f>F57-E57+D58+F57-G57</f>
        <v>3.1399999999994179</v>
      </c>
    </row>
    <row r="59" spans="1:8" ht="24" customHeight="1">
      <c r="A59" s="137" t="s">
        <v>149</v>
      </c>
      <c r="B59" s="137"/>
      <c r="C59" s="90"/>
      <c r="D59" s="90"/>
      <c r="E59" s="91"/>
      <c r="F59" s="92"/>
      <c r="G59" s="92"/>
      <c r="H59" s="91">
        <f>H60+H61</f>
        <v>3.1400000000001</v>
      </c>
    </row>
    <row r="60" spans="1:8" ht="15" customHeight="1">
      <c r="A60" s="137" t="s">
        <v>139</v>
      </c>
      <c r="B60" s="138"/>
      <c r="C60" s="90"/>
      <c r="D60" s="90"/>
      <c r="E60" s="91"/>
      <c r="F60" s="92"/>
      <c r="G60" s="92"/>
      <c r="H60" s="89">
        <f>H33+H51</f>
        <v>778.73000000000025</v>
      </c>
    </row>
    <row r="61" spans="1:8" ht="21.75" customHeight="1">
      <c r="A61" s="137" t="s">
        <v>140</v>
      </c>
      <c r="B61" s="126"/>
      <c r="C61" s="90"/>
      <c r="D61" s="90"/>
      <c r="E61" s="91"/>
      <c r="F61" s="92"/>
      <c r="G61" s="92"/>
      <c r="H61" s="91">
        <f>H8+H34+H36+H44</f>
        <v>-775.59000000000015</v>
      </c>
    </row>
    <row r="62" spans="1:8" ht="14.25" customHeight="1">
      <c r="A62" s="80"/>
      <c r="B62" s="81"/>
      <c r="C62" s="82"/>
      <c r="D62" s="82"/>
      <c r="E62" s="83"/>
      <c r="F62" s="83"/>
      <c r="G62" s="83"/>
      <c r="H62" s="82"/>
    </row>
    <row r="63" spans="1:8">
      <c r="A63" s="21" t="s">
        <v>156</v>
      </c>
      <c r="D63" s="23"/>
      <c r="E63" s="23"/>
      <c r="F63" s="23"/>
      <c r="G63" s="23"/>
    </row>
    <row r="64" spans="1:8">
      <c r="A64" s="117" t="s">
        <v>66</v>
      </c>
      <c r="B64" s="122"/>
      <c r="C64" s="122"/>
      <c r="D64" s="123"/>
      <c r="E64" s="37" t="s">
        <v>67</v>
      </c>
      <c r="F64" s="37" t="s">
        <v>68</v>
      </c>
      <c r="G64" s="37" t="s">
        <v>135</v>
      </c>
      <c r="H64" s="6" t="s">
        <v>136</v>
      </c>
    </row>
    <row r="65" spans="1:9">
      <c r="A65" s="119" t="s">
        <v>132</v>
      </c>
      <c r="B65" s="120"/>
      <c r="C65" s="120"/>
      <c r="D65" s="121"/>
      <c r="E65" s="38">
        <v>42826</v>
      </c>
      <c r="F65" s="37">
        <v>5</v>
      </c>
      <c r="G65" s="39">
        <v>3.06</v>
      </c>
      <c r="H65" s="6" t="s">
        <v>133</v>
      </c>
      <c r="I65" s="19"/>
    </row>
    <row r="66" spans="1:9">
      <c r="A66" s="119" t="s">
        <v>157</v>
      </c>
      <c r="B66" s="120"/>
      <c r="C66" s="120"/>
      <c r="D66" s="121"/>
      <c r="E66" s="38">
        <v>42795</v>
      </c>
      <c r="F66" s="37" t="s">
        <v>158</v>
      </c>
      <c r="G66" s="39">
        <v>1192.5999999999999</v>
      </c>
      <c r="H66" s="6" t="s">
        <v>174</v>
      </c>
      <c r="I66" s="19"/>
    </row>
    <row r="67" spans="1:9">
      <c r="A67" s="119" t="s">
        <v>159</v>
      </c>
      <c r="B67" s="120"/>
      <c r="C67" s="120"/>
      <c r="D67" s="121"/>
      <c r="E67" s="38">
        <v>42767</v>
      </c>
      <c r="F67" s="37" t="s">
        <v>144</v>
      </c>
      <c r="G67" s="39">
        <v>12.06</v>
      </c>
      <c r="H67" s="6" t="s">
        <v>134</v>
      </c>
      <c r="I67" s="19"/>
    </row>
    <row r="68" spans="1:9">
      <c r="A68" s="119" t="s">
        <v>160</v>
      </c>
      <c r="B68" s="120"/>
      <c r="C68" s="120"/>
      <c r="D68" s="121"/>
      <c r="E68" s="38">
        <v>42736</v>
      </c>
      <c r="F68" s="37" t="s">
        <v>161</v>
      </c>
      <c r="G68" s="39">
        <v>26.35</v>
      </c>
      <c r="H68" s="6" t="s">
        <v>134</v>
      </c>
      <c r="I68" s="19"/>
    </row>
    <row r="69" spans="1:9">
      <c r="A69" s="119" t="s">
        <v>162</v>
      </c>
      <c r="B69" s="120"/>
      <c r="C69" s="120"/>
      <c r="D69" s="121"/>
      <c r="E69" s="38">
        <v>42979</v>
      </c>
      <c r="F69" s="37" t="s">
        <v>163</v>
      </c>
      <c r="G69" s="39">
        <v>34.69</v>
      </c>
      <c r="H69" s="6" t="s">
        <v>134</v>
      </c>
      <c r="I69" s="19"/>
    </row>
    <row r="70" spans="1:9">
      <c r="A70" s="119" t="s">
        <v>166</v>
      </c>
      <c r="B70" s="120"/>
      <c r="C70" s="120"/>
      <c r="D70" s="121"/>
      <c r="E70" s="38">
        <v>42948</v>
      </c>
      <c r="F70" s="37">
        <v>1</v>
      </c>
      <c r="G70" s="39">
        <v>15</v>
      </c>
      <c r="H70" s="6" t="s">
        <v>167</v>
      </c>
      <c r="I70" s="19"/>
    </row>
    <row r="71" spans="1:9">
      <c r="A71" s="119" t="s">
        <v>168</v>
      </c>
      <c r="B71" s="120"/>
      <c r="C71" s="120"/>
      <c r="D71" s="121"/>
      <c r="E71" s="38">
        <v>43040</v>
      </c>
      <c r="F71" s="37">
        <v>1</v>
      </c>
      <c r="G71" s="39">
        <v>37.229999999999997</v>
      </c>
      <c r="H71" s="6" t="s">
        <v>169</v>
      </c>
      <c r="I71" s="19"/>
    </row>
    <row r="72" spans="1:9">
      <c r="A72" s="119" t="s">
        <v>171</v>
      </c>
      <c r="B72" s="120"/>
      <c r="C72" s="120"/>
      <c r="D72" s="121"/>
      <c r="E72" s="38">
        <v>43040</v>
      </c>
      <c r="F72" s="37">
        <v>1</v>
      </c>
      <c r="G72" s="39">
        <v>25</v>
      </c>
      <c r="H72" s="6" t="s">
        <v>170</v>
      </c>
      <c r="I72" s="19"/>
    </row>
    <row r="73" spans="1:9">
      <c r="A73" s="119" t="s">
        <v>172</v>
      </c>
      <c r="B73" s="120"/>
      <c r="C73" s="120"/>
      <c r="D73" s="121"/>
      <c r="E73" s="38">
        <v>43040</v>
      </c>
      <c r="F73" s="37" t="s">
        <v>163</v>
      </c>
      <c r="G73" s="39">
        <v>10.37</v>
      </c>
      <c r="H73" s="6" t="s">
        <v>134</v>
      </c>
      <c r="I73" s="19"/>
    </row>
    <row r="74" spans="1:9">
      <c r="A74" s="124" t="s">
        <v>164</v>
      </c>
      <c r="B74" s="125"/>
      <c r="C74" s="125"/>
      <c r="D74" s="126"/>
      <c r="E74" s="38">
        <v>42979</v>
      </c>
      <c r="F74" s="37" t="s">
        <v>165</v>
      </c>
      <c r="G74" s="39">
        <v>13.92</v>
      </c>
      <c r="H74" s="6" t="s">
        <v>134</v>
      </c>
      <c r="I74" s="19"/>
    </row>
    <row r="75" spans="1:9">
      <c r="A75" s="124"/>
      <c r="B75" s="125"/>
      <c r="C75" s="125"/>
      <c r="D75" s="126"/>
      <c r="E75" s="38"/>
      <c r="F75" s="37"/>
      <c r="G75" s="39"/>
      <c r="H75" s="6"/>
      <c r="I75" s="19"/>
    </row>
    <row r="76" spans="1:9">
      <c r="A76" s="119" t="s">
        <v>8</v>
      </c>
      <c r="B76" s="120"/>
      <c r="C76" s="120"/>
      <c r="D76" s="121"/>
      <c r="E76" s="38"/>
      <c r="F76" s="37"/>
      <c r="G76" s="39">
        <f>SUM(G65:G75)</f>
        <v>1370.2799999999997</v>
      </c>
      <c r="H76" s="76"/>
    </row>
    <row r="77" spans="1:9">
      <c r="A77" s="21" t="s">
        <v>54</v>
      </c>
      <c r="D77" s="23"/>
      <c r="E77" s="23"/>
      <c r="F77" s="23"/>
      <c r="G77" s="23"/>
    </row>
    <row r="78" spans="1:9">
      <c r="A78" s="21" t="s">
        <v>55</v>
      </c>
      <c r="D78" s="23"/>
      <c r="E78" s="23"/>
      <c r="F78" s="23"/>
      <c r="G78" s="23"/>
    </row>
    <row r="79" spans="1:9" ht="23.25" customHeight="1">
      <c r="A79" s="117" t="s">
        <v>70</v>
      </c>
      <c r="B79" s="122"/>
      <c r="C79" s="122"/>
      <c r="D79" s="122"/>
      <c r="E79" s="123"/>
      <c r="F79" s="41" t="s">
        <v>68</v>
      </c>
      <c r="G79" s="40" t="s">
        <v>69</v>
      </c>
    </row>
    <row r="80" spans="1:9">
      <c r="A80" s="119" t="s">
        <v>71</v>
      </c>
      <c r="B80" s="120"/>
      <c r="C80" s="120"/>
      <c r="D80" s="120"/>
      <c r="E80" s="121"/>
      <c r="F80" s="37">
        <v>6</v>
      </c>
      <c r="G80" s="37">
        <v>1130.5</v>
      </c>
    </row>
    <row r="81" spans="1:7">
      <c r="A81" s="48"/>
      <c r="B81" s="49"/>
      <c r="C81" s="49"/>
      <c r="D81" s="49"/>
      <c r="E81" s="49"/>
      <c r="F81" s="50"/>
      <c r="G81" s="50"/>
    </row>
    <row r="82" spans="1:7">
      <c r="A82" s="52" t="s">
        <v>84</v>
      </c>
      <c r="B82" s="53"/>
      <c r="C82" s="53"/>
      <c r="D82" s="53"/>
      <c r="E82" s="53"/>
      <c r="F82" s="37"/>
      <c r="G82" s="37"/>
    </row>
    <row r="83" spans="1:7">
      <c r="A83" s="117" t="s">
        <v>85</v>
      </c>
      <c r="B83" s="118"/>
      <c r="C83" s="99" t="s">
        <v>86</v>
      </c>
      <c r="D83" s="118"/>
      <c r="E83" s="37" t="s">
        <v>87</v>
      </c>
      <c r="F83" s="37" t="s">
        <v>88</v>
      </c>
      <c r="G83" s="37" t="s">
        <v>89</v>
      </c>
    </row>
    <row r="84" spans="1:7">
      <c r="A84" s="117" t="s">
        <v>124</v>
      </c>
      <c r="B84" s="118"/>
      <c r="C84" s="99" t="s">
        <v>65</v>
      </c>
      <c r="D84" s="123"/>
      <c r="E84" s="37">
        <v>6</v>
      </c>
      <c r="F84" s="37" t="s">
        <v>65</v>
      </c>
      <c r="G84" s="37" t="s">
        <v>65</v>
      </c>
    </row>
    <row r="85" spans="1:7">
      <c r="A85" s="50"/>
      <c r="B85" s="64"/>
      <c r="C85" s="28"/>
      <c r="D85" s="51"/>
      <c r="E85" s="50"/>
      <c r="F85" s="50"/>
      <c r="G85" s="50"/>
    </row>
    <row r="86" spans="1:7">
      <c r="A86" s="65"/>
      <c r="B86" s="66"/>
      <c r="C86" s="66"/>
      <c r="D86" s="66"/>
      <c r="E86" s="66"/>
      <c r="F86" s="66"/>
      <c r="G86" s="66"/>
    </row>
    <row r="87" spans="1:7">
      <c r="A87" s="65" t="s">
        <v>117</v>
      </c>
      <c r="B87" s="66"/>
      <c r="C87" s="66"/>
      <c r="D87" s="66"/>
      <c r="E87" s="66"/>
      <c r="F87" s="66"/>
      <c r="G87" s="66"/>
    </row>
    <row r="88" spans="1:7" ht="18" customHeight="1">
      <c r="A88" s="157" t="s">
        <v>173</v>
      </c>
      <c r="B88" s="158"/>
      <c r="C88" s="158"/>
      <c r="D88" s="158"/>
      <c r="E88" s="158"/>
      <c r="F88" s="158"/>
      <c r="G88" s="158"/>
    </row>
    <row r="89" spans="1:7" ht="9.75" customHeight="1">
      <c r="A89" s="165" t="s">
        <v>175</v>
      </c>
      <c r="B89" s="166"/>
      <c r="C89" s="166"/>
      <c r="D89" s="166"/>
      <c r="E89" s="166"/>
      <c r="F89" s="166"/>
      <c r="G89" s="166"/>
    </row>
    <row r="90" spans="1:7" ht="37.5" customHeight="1">
      <c r="A90" s="166"/>
      <c r="B90" s="166"/>
      <c r="C90" s="166"/>
      <c r="D90" s="166"/>
      <c r="E90" s="166"/>
      <c r="F90" s="166"/>
      <c r="G90" s="166"/>
    </row>
    <row r="91" spans="1:7" ht="6.75" hidden="1" customHeight="1">
      <c r="A91" s="166"/>
      <c r="B91" s="166"/>
      <c r="C91" s="166"/>
      <c r="D91" s="166"/>
      <c r="E91" s="166"/>
      <c r="F91" s="166"/>
      <c r="G91" s="166"/>
    </row>
    <row r="92" spans="1:7" hidden="1">
      <c r="A92" s="166"/>
      <c r="B92" s="166"/>
      <c r="C92" s="166"/>
      <c r="D92" s="166"/>
      <c r="E92" s="166"/>
      <c r="F92" s="166"/>
      <c r="G92" s="166"/>
    </row>
    <row r="93" spans="1:7">
      <c r="A93" s="77" t="s">
        <v>137</v>
      </c>
      <c r="B93" s="71"/>
      <c r="C93" s="71"/>
      <c r="D93" s="71"/>
      <c r="E93" s="71"/>
      <c r="F93" s="71"/>
      <c r="G93" s="71"/>
    </row>
    <row r="94" spans="1:7">
      <c r="A94" s="67"/>
      <c r="B94" s="67"/>
      <c r="C94" s="67"/>
      <c r="D94" s="67"/>
      <c r="E94" s="67"/>
      <c r="F94" s="67"/>
      <c r="G94" s="67"/>
    </row>
    <row r="95" spans="1:7">
      <c r="A95" s="164" t="s">
        <v>90</v>
      </c>
      <c r="B95" s="158"/>
      <c r="C95" s="158"/>
      <c r="D95" s="66"/>
      <c r="E95" s="66"/>
      <c r="F95" s="66"/>
      <c r="G95" s="66"/>
    </row>
    <row r="96" spans="1:7">
      <c r="A96" s="23" t="s">
        <v>91</v>
      </c>
      <c r="B96" s="54"/>
      <c r="E96" s="23" t="s">
        <v>93</v>
      </c>
    </row>
    <row r="97" spans="1:6">
      <c r="A97" s="23" t="s">
        <v>92</v>
      </c>
      <c r="B97" s="54"/>
      <c r="F97" s="42"/>
    </row>
    <row r="98" spans="1:6">
      <c r="A98" s="23"/>
      <c r="B98" s="54"/>
    </row>
    <row r="99" spans="1:6">
      <c r="A99" s="19" t="s">
        <v>94</v>
      </c>
    </row>
    <row r="100" spans="1:6">
      <c r="A100" s="19" t="s">
        <v>95</v>
      </c>
    </row>
    <row r="101" spans="1:6">
      <c r="A101" s="19" t="s">
        <v>96</v>
      </c>
    </row>
    <row r="102" spans="1:6">
      <c r="A102" s="19" t="s">
        <v>97</v>
      </c>
    </row>
    <row r="103" spans="1:6">
      <c r="A103" s="19"/>
    </row>
  </sheetData>
  <mergeCells count="87">
    <mergeCell ref="A95:C95"/>
    <mergeCell ref="A89:G92"/>
    <mergeCell ref="C44:C47"/>
    <mergeCell ref="D44:D47"/>
    <mergeCell ref="A57:B57"/>
    <mergeCell ref="A83:B83"/>
    <mergeCell ref="C51:C53"/>
    <mergeCell ref="D51:D53"/>
    <mergeCell ref="E51:E53"/>
    <mergeCell ref="F51:F53"/>
    <mergeCell ref="E49:E50"/>
    <mergeCell ref="F49:F50"/>
    <mergeCell ref="A70:D70"/>
    <mergeCell ref="A71:D71"/>
    <mergeCell ref="A56:B56"/>
    <mergeCell ref="A54:B55"/>
    <mergeCell ref="A21:B21"/>
    <mergeCell ref="A30:B30"/>
    <mergeCell ref="A32:B32"/>
    <mergeCell ref="A75:D75"/>
    <mergeCell ref="A88:G88"/>
    <mergeCell ref="A23:B23"/>
    <mergeCell ref="G27:G28"/>
    <mergeCell ref="A26:B26"/>
    <mergeCell ref="A27:B28"/>
    <mergeCell ref="C27:C28"/>
    <mergeCell ref="D27:D28"/>
    <mergeCell ref="E27:E28"/>
    <mergeCell ref="F27:F28"/>
    <mergeCell ref="A34:B34"/>
    <mergeCell ref="A44:B47"/>
    <mergeCell ref="A42:B42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E44:E47"/>
    <mergeCell ref="H49:H50"/>
    <mergeCell ref="A49:B50"/>
    <mergeCell ref="C49:C50"/>
    <mergeCell ref="D49:D50"/>
    <mergeCell ref="H44:H47"/>
    <mergeCell ref="F44:F47"/>
    <mergeCell ref="G44:G47"/>
    <mergeCell ref="H51:H53"/>
    <mergeCell ref="G51:G53"/>
    <mergeCell ref="G49:G50"/>
    <mergeCell ref="A60:B60"/>
    <mergeCell ref="A61:B61"/>
    <mergeCell ref="A58:B58"/>
    <mergeCell ref="A59:B59"/>
    <mergeCell ref="A43:B43"/>
    <mergeCell ref="H54:H55"/>
    <mergeCell ref="A51:B53"/>
    <mergeCell ref="C54:C55"/>
    <mergeCell ref="D54:D55"/>
    <mergeCell ref="E54:E55"/>
    <mergeCell ref="F54:F55"/>
    <mergeCell ref="G54:G55"/>
    <mergeCell ref="A84:B84"/>
    <mergeCell ref="A66:D66"/>
    <mergeCell ref="A65:D65"/>
    <mergeCell ref="A64:D64"/>
    <mergeCell ref="A67:D67"/>
    <mergeCell ref="A68:D68"/>
    <mergeCell ref="A69:D69"/>
    <mergeCell ref="A73:D73"/>
    <mergeCell ref="A74:D74"/>
    <mergeCell ref="A72:D72"/>
    <mergeCell ref="C83:D83"/>
    <mergeCell ref="C84:D84"/>
    <mergeCell ref="A76:D76"/>
    <mergeCell ref="A79:E79"/>
    <mergeCell ref="A80:E80"/>
    <mergeCell ref="A38:B38"/>
    <mergeCell ref="A39:B39"/>
    <mergeCell ref="A40:B40"/>
    <mergeCell ref="A41:B41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2018-02-26T06:35:12Z</cp:lastPrinted>
  <dcterms:created xsi:type="dcterms:W3CDTF">2013-02-18T04:38:06Z</dcterms:created>
  <dcterms:modified xsi:type="dcterms:W3CDTF">2018-02-28T00:29:18Z</dcterms:modified>
</cp:coreProperties>
</file>