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/>
</workbook>
</file>

<file path=xl/calcChain.xml><?xml version="1.0" encoding="utf-8"?>
<calcChain xmlns="http://schemas.openxmlformats.org/spreadsheetml/2006/main">
  <c r="D53" i="8" l="1"/>
  <c r="D23" i="8"/>
  <c r="D22" i="8"/>
  <c r="D19" i="8"/>
  <c r="D17" i="8" l="1"/>
  <c r="D16" i="8"/>
  <c r="D14" i="8"/>
  <c r="D13" i="8"/>
  <c r="D9" i="8"/>
  <c r="D10" i="8"/>
  <c r="C8" i="8"/>
  <c r="H36" i="8"/>
  <c r="H35" i="8"/>
  <c r="H34" i="8"/>
  <c r="H33" i="8"/>
  <c r="F31" i="8"/>
  <c r="E31" i="8"/>
  <c r="G39" i="8"/>
  <c r="H45" i="8" s="1"/>
  <c r="H18" i="8"/>
  <c r="G66" i="8"/>
  <c r="H51" i="8"/>
  <c r="G25" i="8"/>
  <c r="F50" i="8"/>
  <c r="E50" i="8"/>
  <c r="F8" i="8"/>
  <c r="F10" i="8" s="1"/>
  <c r="F9" i="8" s="1"/>
  <c r="E8" i="8"/>
  <c r="E10" i="8" s="1"/>
  <c r="E9" i="8" s="1"/>
  <c r="C23" i="8"/>
  <c r="C22" i="8" s="1"/>
  <c r="C17" i="8"/>
  <c r="C16" i="8" s="1"/>
  <c r="C27" i="8"/>
  <c r="C26" i="8" s="1"/>
  <c r="G21" i="8"/>
  <c r="G23" i="8" s="1"/>
  <c r="G22" i="8" s="1"/>
  <c r="G15" i="8"/>
  <c r="G17" i="8" s="1"/>
  <c r="G16" i="8" s="1"/>
  <c r="G12" i="8"/>
  <c r="G14" i="8" s="1"/>
  <c r="G13" i="8" s="1"/>
  <c r="H29" i="8"/>
  <c r="H28" i="8"/>
  <c r="E27" i="8"/>
  <c r="E26" i="8" s="1"/>
  <c r="F23" i="8"/>
  <c r="F22" i="8" s="1"/>
  <c r="E23" i="8"/>
  <c r="E22" i="8" s="1"/>
  <c r="F20" i="8"/>
  <c r="F19" i="8" s="1"/>
  <c r="E20" i="8"/>
  <c r="E19" i="8" s="1"/>
  <c r="F17" i="8"/>
  <c r="F16" i="8" s="1"/>
  <c r="E17" i="8"/>
  <c r="E16" i="8" s="1"/>
  <c r="F14" i="8"/>
  <c r="E14" i="8"/>
  <c r="E13" i="8" s="1"/>
  <c r="C14" i="8"/>
  <c r="C13" i="8" s="1"/>
  <c r="C10" i="8"/>
  <c r="C9" i="8" s="1"/>
  <c r="H31" i="8" l="1"/>
  <c r="H22" i="8"/>
  <c r="F37" i="8"/>
  <c r="F52" i="8" s="1"/>
  <c r="E37" i="8"/>
  <c r="E52" i="8" s="1"/>
  <c r="H19" i="8"/>
  <c r="H21" i="8"/>
  <c r="H16" i="8"/>
  <c r="H14" i="8"/>
  <c r="H12" i="8"/>
  <c r="H39" i="8"/>
  <c r="H55" i="8" s="1"/>
  <c r="H17" i="8"/>
  <c r="H23" i="8"/>
  <c r="H15" i="8"/>
  <c r="H20" i="8"/>
  <c r="H50" i="8"/>
  <c r="F27" i="8"/>
  <c r="F26" i="8" s="1"/>
  <c r="H26" i="8" s="1"/>
  <c r="H25" i="8"/>
  <c r="F13" i="8"/>
  <c r="H13" i="8" s="1"/>
  <c r="H8" i="8" l="1"/>
  <c r="H56" i="8" s="1"/>
  <c r="H54" i="8" s="1"/>
  <c r="G37" i="8"/>
  <c r="G52" i="8" s="1"/>
  <c r="H53" i="8" s="1"/>
  <c r="H27" i="8"/>
  <c r="G9" i="8" l="1"/>
  <c r="H9" i="8" s="1"/>
  <c r="H10" i="8"/>
</calcChain>
</file>

<file path=xl/comments1.xml><?xml version="1.0" encoding="utf-8"?>
<comments xmlns="http://schemas.openxmlformats.org/spreadsheetml/2006/main">
  <authors>
    <author>BuhFN</author>
  </authors>
  <commentList>
    <comment ref="C44" authorId="0" shape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Школа+ДВ Банк
244,10+100 кв.м.</t>
        </r>
      </text>
    </comment>
  </commentList>
</comments>
</file>

<file path=xl/sharedStrings.xml><?xml version="1.0" encoding="utf-8"?>
<sst xmlns="http://schemas.openxmlformats.org/spreadsheetml/2006/main" count="170" uniqueCount="145">
  <si>
    <t>1</t>
  </si>
  <si>
    <t>2</t>
  </si>
  <si>
    <t>3</t>
  </si>
  <si>
    <t>4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</si>
  <si>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</si>
  <si>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</si>
  <si>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</si>
  <si>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</si>
  <si>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</si>
  <si>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</si>
  <si>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</si>
  <si>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</si>
  <si>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</si>
  <si>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</si>
  <si>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</si>
  <si>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</si>
  <si>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</si>
  <si>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</si>
  <si>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</si>
  <si>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</si>
  <si>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</si>
  <si>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</si>
  <si>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</si>
  <si>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</si>
  <si>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</si>
  <si>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</si>
  <si>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</si>
  <si>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</si>
  <si>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</si>
  <si>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</si>
  <si>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</si>
  <si>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</si>
  <si>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</si>
  <si>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</si>
  <si>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</si>
  <si>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</si>
  <si>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</si>
  <si>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</si>
  <si>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</si>
  <si>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</si>
  <si>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</si>
  <si>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</si>
  <si>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</si>
  <si>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</si>
  <si>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</si>
  <si>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</si>
  <si>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</si>
  <si>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</si>
  <si>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</si>
  <si>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 xml:space="preserve">     uk-lr.ru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</si>
  <si>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</si>
  <si>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</si>
  <si>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</si>
  <si>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</si>
  <si>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</si>
  <si>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</si>
  <si>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</si>
  <si>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</si>
  <si>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</si>
  <si>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</si>
  <si>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</si>
  <si>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</si>
  <si>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</si>
  <si>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</si>
  <si>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</si>
  <si>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</si>
  <si>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</si>
  <si>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</si>
  <si>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от 27 .04. 2005г. Серия 25 № 01277949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</si>
  <si>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</si>
  <si>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</si>
  <si>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</si>
  <si>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</si>
  <si>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</si>
  <si>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</si>
  <si>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</si>
  <si>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</si>
  <si>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</si>
  <si>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</si>
  <si>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</si>
  <si>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</si>
  <si>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</si>
  <si>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</si>
  <si>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</si>
  <si>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</si>
  <si>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</si>
  <si>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>2-260-343</t>
  </si>
  <si>
    <t>4. Текущий ремонт коммуникаций, проходящих через нежилые помещения</t>
  </si>
  <si>
    <t>Пушкинская,  46</t>
  </si>
  <si>
    <t>1 359,50 м2</t>
  </si>
  <si>
    <t>01.06.2008г.</t>
  </si>
  <si>
    <t>1.4 Вывоз и утилизация ТБО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</si>
  <si>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</si>
  <si>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</si>
  <si>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</si>
  <si>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</si>
  <si>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</si>
  <si>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</si>
  <si>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</si>
  <si>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</si>
  <si>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</si>
  <si>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</si>
  <si>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</si>
  <si>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</si>
  <si>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</si>
  <si>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</si>
  <si>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</si>
  <si>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Чистый двор"</t>
  </si>
  <si>
    <t>№ 46 по ул. Пушкинская</t>
  </si>
  <si>
    <t>344,10 м2</t>
  </si>
  <si>
    <t>Часть 4</t>
  </si>
  <si>
    <t>Ленинского района"</t>
  </si>
  <si>
    <t>ООО "Комфорт"</t>
  </si>
  <si>
    <t>ул. Тунгусская, 8</t>
  </si>
  <si>
    <t>Колличество проживающих</t>
  </si>
  <si>
    <t>итого:</t>
  </si>
  <si>
    <t>итого по дому: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</si>
  <si>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</si>
  <si>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</si>
  <si>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</si>
  <si>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</si>
  <si>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сумма, т.р.</t>
  </si>
  <si>
    <t>1.3 Сан содерж. л/клеток,в т.ч. Кв.7-2,15 т.р</t>
  </si>
  <si>
    <t>в том числе: на текущий ремонт + 1,94 кв.7</t>
  </si>
  <si>
    <t>услуги по управлению+0,22 кв.7</t>
  </si>
  <si>
    <t>всего: 167,4 кв.м</t>
  </si>
  <si>
    <t>2.Текущий ремонт, всего: +1,97 кв.7</t>
  </si>
  <si>
    <t>3.Коммунальные услуги, всего:</t>
  </si>
  <si>
    <t>в том числе</t>
  </si>
  <si>
    <t>ХВС на содержание ОИ МКД</t>
  </si>
  <si>
    <t>Отведение сточных вод</t>
  </si>
  <si>
    <t>ГВС на содержание ОИ МКД</t>
  </si>
  <si>
    <t>эл. энергия на содержание ОИ МКД</t>
  </si>
  <si>
    <t>Прочие работы и услуги:</t>
  </si>
  <si>
    <t xml:space="preserve">                                                     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</si>
  <si>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</si>
  <si>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</si>
  <si>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</si>
  <si>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</si>
  <si>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</si>
  <si>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3. Перечень работ, выполненных по статье " текущий ремонт"  в 2018 году.</t>
  </si>
  <si>
    <t>2. Собственники дома, на общем собрании, приняли решение производить уборку лестничных клеток самостоятельно.  Собственникам, не согласившимся с решением общего собрания, начисления за указанную услугу производить, поступившие платежи перечислять на статью "текущий ремонт". Отказались только собственники кв.№ 7, поступившие платежи в сумме2147,22рубля учтены в общей сумме по ст. "текущий ремонт".</t>
  </si>
  <si>
    <t>Предложение Управляющей Компании:по мере накопления средств - ремонт системы электроснабжения., канализации и горячего водоснабжения.</t>
  </si>
  <si>
    <t>План по статье "текущий ремонт" на 2019 год</t>
  </si>
  <si>
    <r>
      <t>ИСХ  №</t>
    </r>
    <r>
      <rPr>
        <b/>
        <u/>
        <sz val="9"/>
        <color theme="1"/>
        <rFont val="Calibri"/>
        <family val="2"/>
        <charset val="204"/>
        <scheme val="minor"/>
      </rPr>
      <t xml:space="preserve">  639/02 от 28.02.2019 г.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</si>
</sst>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7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2" fontId="9" fillId="0" borderId="8" xfId="0" applyNumberFormat="1" applyFont="1" applyBorder="1" applyAlignment="1">
      <alignment horizontal="center"/>
    </xf>
    <xf numFmtId="2" fontId="0" fillId="0" borderId="0" xfId="0" applyNumberFormat="1"/>
    <xf numFmtId="0" fontId="16" fillId="0" borderId="0" xfId="0" applyFont="1"/>
    <xf numFmtId="0" fontId="16" fillId="0" borderId="0" xfId="0" applyFont="1" applyAlignment="1">
      <alignment horizontal="center"/>
    </xf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64" fontId="0" fillId="0" borderId="0" xfId="0" applyNumberFormat="1"/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2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0" fillId="0" borderId="1" xfId="0" applyFill="1" applyBorder="1"/>
    <xf numFmtId="0" fontId="9" fillId="0" borderId="1" xfId="0" applyFont="1" applyFill="1" applyBorder="1" applyAlignment="1">
      <alignment horizontal="center" wrapText="1"/>
    </xf>
    <xf numFmtId="0" fontId="4" fillId="0" borderId="1" xfId="0" applyFont="1" applyBorder="1"/>
    <xf numFmtId="2" fontId="0" fillId="0" borderId="0" xfId="0" applyNumberFormat="1" applyFill="1"/>
    <xf numFmtId="2" fontId="4" fillId="0" borderId="0" xfId="0" applyNumberFormat="1" applyFont="1"/>
    <xf numFmtId="0" fontId="9" fillId="0" borderId="1" xfId="0" applyFont="1" applyFill="1" applyBorder="1" applyAlignment="1"/>
    <xf numFmtId="0" fontId="9" fillId="0" borderId="10" xfId="0" applyFont="1" applyFill="1" applyBorder="1" applyAlignment="1">
      <alignment wrapText="1"/>
    </xf>
    <xf numFmtId="0" fontId="9" fillId="0" borderId="7" xfId="0" applyFont="1" applyFill="1" applyBorder="1" applyAlignment="1">
      <alignment wrapText="1"/>
    </xf>
    <xf numFmtId="0" fontId="9" fillId="0" borderId="8" xfId="0" applyFont="1" applyFill="1" applyBorder="1" applyAlignment="1">
      <alignment wrapText="1"/>
    </xf>
    <xf numFmtId="164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9" fillId="0" borderId="3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0" fillId="0" borderId="11" xfId="0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8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0" fillId="0" borderId="8" xfId="0" applyBorder="1" applyAlignment="1"/>
    <xf numFmtId="0" fontId="9" fillId="0" borderId="2" xfId="0" applyFont="1" applyFill="1" applyBorder="1" applyAlignment="1">
      <alignment horizontal="center"/>
    </xf>
    <xf numFmtId="0" fontId="0" fillId="0" borderId="7" xfId="0" applyBorder="1" applyAlignment="1"/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2" fontId="9" fillId="0" borderId="3" xfId="0" applyNumberFormat="1" applyFont="1" applyBorder="1" applyAlignment="1">
      <alignment horizontal="center"/>
    </xf>
    <xf numFmtId="0" fontId="0" fillId="0" borderId="9" xfId="0" applyBorder="1"/>
    <xf numFmtId="0" fontId="0" fillId="0" borderId="5" xfId="0" applyBorder="1"/>
    <xf numFmtId="0" fontId="9" fillId="0" borderId="4" xfId="0" applyFont="1" applyBorder="1" applyAlignment="1">
      <alignment wrapText="1"/>
    </xf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6" xfId="0" applyBorder="1"/>
    <xf numFmtId="0" fontId="0" fillId="0" borderId="12" xfId="0" applyBorder="1"/>
    <xf numFmtId="164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9" fillId="0" borderId="7" xfId="0" applyFont="1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0" borderId="10" xfId="0" applyFont="1" applyBorder="1" applyAlignment="1">
      <alignment wrapText="1"/>
    </xf>
    <xf numFmtId="0" fontId="6" fillId="0" borderId="2" xfId="0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16" fillId="0" borderId="0" xfId="0" applyNumberFormat="1" applyFont="1" applyAlignment="1">
      <alignment wrapText="1"/>
    </xf>
    <xf numFmtId="0" fontId="16" fillId="0" borderId="0" xfId="0" applyFont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/>
    <xf numFmtId="164" fontId="3" fillId="0" borderId="2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0" fillId="0" borderId="8" xfId="0" applyNumberFormat="1" applyBorder="1" applyAlignment="1"/>
    <xf numFmtId="0" fontId="0" fillId="0" borderId="7" xfId="0" applyFont="1" applyBorder="1" applyAlignment="1"/>
    <xf numFmtId="0" fontId="0" fillId="0" borderId="8" xfId="0" applyFont="1" applyBorder="1" applyAlignment="1"/>
    <xf numFmtId="0" fontId="7" fillId="2" borderId="0" xfId="0" applyFont="1" applyFill="1" applyBorder="1" applyAlignment="1">
      <alignment wrapText="1"/>
    </xf>
    <xf numFmtId="0" fontId="12" fillId="0" borderId="2" xfId="0" applyFont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56"/>
  <sheetViews>
    <sheetView tabSelected="1" workbookViewId="0">
      <selection activeCell="A4" sqref="A4:XFD4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135</v>
      </c>
      <c r="C1" s="1"/>
    </row>
    <row r="2" spans="1:4" ht="15" customHeight="1" x14ac:dyDescent="0.25">
      <c r="A2" s="2" t="s">
        <v>46</v>
      </c>
      <c r="C2" s="4"/>
    </row>
    <row r="3" spans="1:4" ht="15.75" x14ac:dyDescent="0.25">
      <c r="B3" s="4" t="s">
        <v>9</v>
      </c>
      <c r="C3" s="24" t="s">
        <v>108</v>
      </c>
    </row>
    <row r="4" spans="1:4" ht="14.25" customHeight="1" x14ac:dyDescent="0.25">
      <c r="A4" s="22" t="s">
        <v>144</v>
      </c>
      <c r="C4" s="4"/>
    </row>
    <row r="5" spans="1:4" ht="15" customHeight="1" x14ac:dyDescent="0.25">
      <c r="A5" s="4" t="s">
        <v>7</v>
      </c>
      <c r="C5" s="4"/>
    </row>
    <row r="6" spans="1:4" s="23" customFormat="1" ht="12.75" customHeight="1" x14ac:dyDescent="0.25">
      <c r="A6" s="4" t="s">
        <v>47</v>
      </c>
      <c r="C6" s="21"/>
    </row>
    <row r="7" spans="1:4" s="23" customFormat="1" ht="12.75" customHeight="1" x14ac:dyDescent="0.25">
      <c r="A7" s="5"/>
      <c r="B7"/>
      <c r="C7"/>
      <c r="D7"/>
    </row>
    <row r="8" spans="1:4" s="3" customFormat="1" ht="15" customHeight="1" x14ac:dyDescent="0.25">
      <c r="A8" s="13" t="s">
        <v>0</v>
      </c>
      <c r="B8" s="14" t="s">
        <v>8</v>
      </c>
      <c r="C8" s="27" t="s">
        <v>44</v>
      </c>
      <c r="D8" s="10"/>
    </row>
    <row r="9" spans="1:4" s="3" customFormat="1" ht="12" customHeight="1" x14ac:dyDescent="0.25">
      <c r="A9" s="13" t="s">
        <v>1</v>
      </c>
      <c r="B9" s="14" t="s">
        <v>10</v>
      </c>
      <c r="C9" s="120" t="s">
        <v>11</v>
      </c>
      <c r="D9" s="121"/>
    </row>
    <row r="10" spans="1:4" s="3" customFormat="1" ht="24" customHeight="1" x14ac:dyDescent="0.25">
      <c r="A10" s="13" t="s">
        <v>2</v>
      </c>
      <c r="B10" s="15" t="s">
        <v>12</v>
      </c>
      <c r="C10" s="122" t="s">
        <v>68</v>
      </c>
      <c r="D10" s="119"/>
    </row>
    <row r="11" spans="1:4" s="3" customFormat="1" ht="15" customHeight="1" x14ac:dyDescent="0.25">
      <c r="A11" s="13" t="s">
        <v>3</v>
      </c>
      <c r="B11" s="14" t="s">
        <v>13</v>
      </c>
      <c r="C11" s="120" t="s">
        <v>14</v>
      </c>
      <c r="D11" s="121"/>
    </row>
    <row r="12" spans="1:4" s="3" customFormat="1" ht="20.25" customHeight="1" x14ac:dyDescent="0.25">
      <c r="A12" s="126">
        <v>5</v>
      </c>
      <c r="B12" s="126" t="s">
        <v>92</v>
      </c>
      <c r="C12" s="55" t="s">
        <v>93</v>
      </c>
      <c r="D12" s="56" t="s">
        <v>94</v>
      </c>
    </row>
    <row r="13" spans="1:4" s="3" customFormat="1" ht="14.25" customHeight="1" x14ac:dyDescent="0.25">
      <c r="A13" s="126"/>
      <c r="B13" s="126"/>
      <c r="C13" s="55" t="s">
        <v>95</v>
      </c>
      <c r="D13" s="56" t="s">
        <v>96</v>
      </c>
    </row>
    <row r="14" spans="1:4" s="3" customFormat="1" x14ac:dyDescent="0.25">
      <c r="A14" s="126"/>
      <c r="B14" s="126"/>
      <c r="C14" s="55" t="s">
        <v>97</v>
      </c>
      <c r="D14" s="56" t="s">
        <v>98</v>
      </c>
    </row>
    <row r="15" spans="1:4" s="3" customFormat="1" ht="16.5" customHeight="1" x14ac:dyDescent="0.25">
      <c r="A15" s="126"/>
      <c r="B15" s="126"/>
      <c r="C15" s="55" t="s">
        <v>99</v>
      </c>
      <c r="D15" s="56" t="s">
        <v>100</v>
      </c>
    </row>
    <row r="16" spans="1:4" s="3" customFormat="1" ht="16.5" customHeight="1" x14ac:dyDescent="0.25">
      <c r="A16" s="126"/>
      <c r="B16" s="126"/>
      <c r="C16" s="55" t="s">
        <v>101</v>
      </c>
      <c r="D16" s="56" t="s">
        <v>102</v>
      </c>
    </row>
    <row r="17" spans="1:4" s="5" customFormat="1" ht="15.75" customHeight="1" x14ac:dyDescent="0.25">
      <c r="A17" s="126"/>
      <c r="B17" s="126"/>
      <c r="C17" s="55" t="s">
        <v>103</v>
      </c>
      <c r="D17" s="56" t="s">
        <v>104</v>
      </c>
    </row>
    <row r="18" spans="1:4" s="5" customFormat="1" ht="15.75" customHeight="1" x14ac:dyDescent="0.25">
      <c r="A18" s="126"/>
      <c r="B18" s="126"/>
      <c r="C18" s="57" t="s">
        <v>105</v>
      </c>
      <c r="D18" s="56" t="s">
        <v>106</v>
      </c>
    </row>
    <row r="19" spans="1:4" ht="21.75" customHeight="1" x14ac:dyDescent="0.25">
      <c r="A19" s="13" t="s">
        <v>4</v>
      </c>
      <c r="B19" s="14" t="s">
        <v>15</v>
      </c>
      <c r="C19" s="127" t="s">
        <v>85</v>
      </c>
      <c r="D19" s="128"/>
    </row>
    <row r="20" spans="1:4" s="5" customFormat="1" ht="17.25" customHeight="1" x14ac:dyDescent="0.25">
      <c r="A20" s="13" t="s">
        <v>5</v>
      </c>
      <c r="B20" s="14" t="s">
        <v>16</v>
      </c>
      <c r="C20" s="129" t="s">
        <v>49</v>
      </c>
      <c r="D20" s="130"/>
    </row>
    <row r="21" spans="1:4" s="5" customFormat="1" ht="15" customHeight="1" x14ac:dyDescent="0.25">
      <c r="A21" s="13" t="s">
        <v>6</v>
      </c>
      <c r="B21" s="14" t="s">
        <v>17</v>
      </c>
      <c r="C21" s="122" t="s">
        <v>18</v>
      </c>
      <c r="D21" s="131"/>
    </row>
    <row r="22" spans="1:4" ht="13.5" customHeight="1" x14ac:dyDescent="0.25">
      <c r="A22" s="25"/>
      <c r="B22" s="26"/>
      <c r="C22" s="25"/>
      <c r="D22" s="25"/>
    </row>
    <row r="23" spans="1:4" x14ac:dyDescent="0.25">
      <c r="A23" s="8" t="s">
        <v>19</v>
      </c>
      <c r="B23" s="17"/>
      <c r="C23" s="17"/>
      <c r="D23" s="17"/>
    </row>
    <row r="24" spans="1:4" ht="12.75" customHeight="1" x14ac:dyDescent="0.25">
      <c r="A24" s="16"/>
      <c r="B24" s="17"/>
      <c r="C24" s="17"/>
      <c r="D24" s="17"/>
    </row>
    <row r="25" spans="1:4" ht="23.25" x14ac:dyDescent="0.25">
      <c r="A25" s="6"/>
      <c r="B25" s="18" t="s">
        <v>20</v>
      </c>
      <c r="C25" s="7" t="s">
        <v>21</v>
      </c>
      <c r="D25" s="9" t="s">
        <v>22</v>
      </c>
    </row>
    <row r="26" spans="1:4" ht="24.75" customHeight="1" x14ac:dyDescent="0.25">
      <c r="A26" s="123" t="s">
        <v>25</v>
      </c>
      <c r="B26" s="124"/>
      <c r="C26" s="124"/>
      <c r="D26" s="125"/>
    </row>
    <row r="27" spans="1:4" ht="12" customHeight="1" x14ac:dyDescent="0.25">
      <c r="A27" s="52"/>
      <c r="B27" s="53"/>
      <c r="C27" s="53"/>
      <c r="D27" s="54"/>
    </row>
    <row r="28" spans="1:4" x14ac:dyDescent="0.25">
      <c r="A28" s="7">
        <v>1</v>
      </c>
      <c r="B28" s="6" t="s">
        <v>107</v>
      </c>
      <c r="C28" s="6" t="s">
        <v>23</v>
      </c>
      <c r="D28" s="6" t="s">
        <v>24</v>
      </c>
    </row>
    <row r="29" spans="1:4" ht="14.25" customHeight="1" x14ac:dyDescent="0.25">
      <c r="A29" s="20" t="s">
        <v>26</v>
      </c>
      <c r="B29" s="19"/>
      <c r="C29" s="19"/>
      <c r="D29" s="19"/>
    </row>
    <row r="30" spans="1:4" ht="13.5" customHeight="1" x14ac:dyDescent="0.25">
      <c r="A30" s="7">
        <v>1</v>
      </c>
      <c r="B30" s="6" t="s">
        <v>112</v>
      </c>
      <c r="C30" s="6" t="s">
        <v>23</v>
      </c>
      <c r="D30" s="6" t="s">
        <v>86</v>
      </c>
    </row>
    <row r="31" spans="1:4" x14ac:dyDescent="0.25">
      <c r="A31" s="20" t="s">
        <v>39</v>
      </c>
      <c r="B31" s="19"/>
      <c r="C31" s="19"/>
      <c r="D31" s="19"/>
    </row>
    <row r="32" spans="1:4" x14ac:dyDescent="0.25">
      <c r="A32" s="20" t="s">
        <v>40</v>
      </c>
      <c r="B32" s="19"/>
      <c r="C32" s="19"/>
      <c r="D32" s="19"/>
    </row>
    <row r="33" spans="1:4" x14ac:dyDescent="0.25">
      <c r="A33" s="7">
        <v>1</v>
      </c>
      <c r="B33" s="6" t="s">
        <v>27</v>
      </c>
      <c r="C33" s="6" t="s">
        <v>113</v>
      </c>
      <c r="D33" s="6" t="s">
        <v>28</v>
      </c>
    </row>
    <row r="34" spans="1:4" x14ac:dyDescent="0.25">
      <c r="A34" s="20" t="s">
        <v>29</v>
      </c>
      <c r="B34" s="19"/>
      <c r="C34" s="19"/>
      <c r="D34" s="19"/>
    </row>
    <row r="35" spans="1:4" x14ac:dyDescent="0.25">
      <c r="A35" s="7">
        <v>1</v>
      </c>
      <c r="B35" s="6" t="s">
        <v>30</v>
      </c>
      <c r="C35" s="6" t="s">
        <v>23</v>
      </c>
      <c r="D35" s="6" t="s">
        <v>24</v>
      </c>
    </row>
    <row r="36" spans="1:4" ht="15" customHeight="1" x14ac:dyDescent="0.25">
      <c r="A36" s="28"/>
      <c r="B36" s="12"/>
      <c r="C36" s="12"/>
      <c r="D36" s="12"/>
    </row>
    <row r="37" spans="1:4" x14ac:dyDescent="0.25">
      <c r="A37" s="4" t="s">
        <v>45</v>
      </c>
      <c r="B37" s="19"/>
      <c r="C37" s="19"/>
      <c r="D37" s="19"/>
    </row>
    <row r="38" spans="1:4" x14ac:dyDescent="0.25">
      <c r="A38" s="7">
        <v>1</v>
      </c>
      <c r="B38" s="6" t="s">
        <v>31</v>
      </c>
      <c r="C38" s="116">
        <v>1954</v>
      </c>
      <c r="D38" s="117"/>
    </row>
    <row r="39" spans="1:4" x14ac:dyDescent="0.25">
      <c r="A39" s="7">
        <v>2</v>
      </c>
      <c r="B39" s="6" t="s">
        <v>33</v>
      </c>
      <c r="C39" s="116">
        <v>4</v>
      </c>
      <c r="D39" s="117"/>
    </row>
    <row r="40" spans="1:4" ht="15" customHeight="1" x14ac:dyDescent="0.25">
      <c r="A40" s="7">
        <v>3</v>
      </c>
      <c r="B40" s="6" t="s">
        <v>34</v>
      </c>
      <c r="C40" s="116">
        <v>2</v>
      </c>
      <c r="D40" s="117"/>
    </row>
    <row r="41" spans="1:4" x14ac:dyDescent="0.25">
      <c r="A41" s="7">
        <v>4</v>
      </c>
      <c r="B41" s="6" t="s">
        <v>32</v>
      </c>
      <c r="C41" s="116" t="s">
        <v>75</v>
      </c>
      <c r="D41" s="117"/>
    </row>
    <row r="42" spans="1:4" x14ac:dyDescent="0.25">
      <c r="A42" s="7">
        <v>5</v>
      </c>
      <c r="B42" s="6" t="s">
        <v>35</v>
      </c>
      <c r="C42" s="116" t="s">
        <v>75</v>
      </c>
      <c r="D42" s="117"/>
    </row>
    <row r="43" spans="1:4" ht="15" customHeight="1" x14ac:dyDescent="0.25">
      <c r="A43" s="7">
        <v>6</v>
      </c>
      <c r="B43" s="6" t="s">
        <v>36</v>
      </c>
      <c r="C43" s="116" t="s">
        <v>89</v>
      </c>
      <c r="D43" s="117"/>
    </row>
    <row r="44" spans="1:4" x14ac:dyDescent="0.25">
      <c r="A44" s="7">
        <v>7</v>
      </c>
      <c r="B44" s="6" t="s">
        <v>37</v>
      </c>
      <c r="C44" s="116" t="s">
        <v>109</v>
      </c>
      <c r="D44" s="117"/>
    </row>
    <row r="45" spans="1:4" x14ac:dyDescent="0.25">
      <c r="A45" s="7">
        <v>8</v>
      </c>
      <c r="B45" s="6" t="s">
        <v>38</v>
      </c>
      <c r="C45" s="116" t="s">
        <v>125</v>
      </c>
      <c r="D45" s="117"/>
    </row>
    <row r="46" spans="1:4" x14ac:dyDescent="0.25">
      <c r="A46" s="7">
        <v>9</v>
      </c>
      <c r="B46" s="6" t="s">
        <v>114</v>
      </c>
      <c r="C46" s="116">
        <v>38</v>
      </c>
      <c r="D46" s="119"/>
    </row>
    <row r="47" spans="1:4" ht="15" customHeight="1" x14ac:dyDescent="0.25">
      <c r="A47" s="7">
        <v>10</v>
      </c>
      <c r="B47" s="6" t="s">
        <v>67</v>
      </c>
      <c r="C47" s="118" t="s">
        <v>90</v>
      </c>
      <c r="D47" s="117"/>
    </row>
    <row r="48" spans="1:4" x14ac:dyDescent="0.25">
      <c r="A48" s="4"/>
    </row>
    <row r="49" spans="1:4" x14ac:dyDescent="0.25">
      <c r="A49" s="4"/>
    </row>
    <row r="51" spans="1:4" x14ac:dyDescent="0.25">
      <c r="A51" s="58"/>
      <c r="B51" s="58"/>
      <c r="C51" s="59"/>
      <c r="D51" s="60"/>
    </row>
    <row r="52" spans="1:4" x14ac:dyDescent="0.25">
      <c r="A52" s="58"/>
      <c r="B52" s="58"/>
      <c r="C52" s="59"/>
      <c r="D52" s="60"/>
    </row>
    <row r="53" spans="1:4" x14ac:dyDescent="0.25">
      <c r="A53" s="58"/>
      <c r="B53" s="58"/>
      <c r="C53" s="59"/>
      <c r="D53" s="60"/>
    </row>
    <row r="54" spans="1:4" x14ac:dyDescent="0.25">
      <c r="A54" s="58"/>
      <c r="B54" s="58"/>
      <c r="C54" s="59"/>
      <c r="D54" s="60"/>
    </row>
    <row r="55" spans="1:4" x14ac:dyDescent="0.25">
      <c r="A55" s="58"/>
      <c r="B55" s="58"/>
      <c r="C55" s="61"/>
      <c r="D55" s="60"/>
    </row>
    <row r="56" spans="1:4" x14ac:dyDescent="0.25">
      <c r="A56" s="58"/>
      <c r="B56" s="58"/>
      <c r="C56" s="62"/>
      <c r="D56" s="60"/>
    </row>
  </sheetData>
  <mergeCells count="19">
    <mergeCell ref="C39:D39"/>
    <mergeCell ref="C40:D40"/>
    <mergeCell ref="C41:D41"/>
    <mergeCell ref="C38:D38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  <mergeCell ref="C43:D43"/>
    <mergeCell ref="C44:D44"/>
    <mergeCell ref="C45:D45"/>
    <mergeCell ref="C47:D47"/>
    <mergeCell ref="C42:D42"/>
    <mergeCell ref="C46:D46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topLeftCell="A22" workbookViewId="0">
      <selection activeCell="I50" sqref="I50"/>
    </sheetView>
  </sheetViews>
  <sheetFormatPr defaultRowHeight="15" x14ac:dyDescent="0.25"/>
  <cols>
    <col min="1" max="1" width="15.85546875" customWidth="1"/>
    <col min="2" max="2" width="13.42578125" style="30" customWidth="1"/>
    <col min="3" max="3" width="8.5703125" style="45" customWidth="1"/>
    <col min="4" max="4" width="8.28515625" customWidth="1"/>
    <col min="5" max="5" width="9" customWidth="1"/>
    <col min="6" max="6" width="9.7109375" customWidth="1"/>
    <col min="7" max="7" width="9.85546875" customWidth="1"/>
    <col min="8" max="8" width="11" customWidth="1"/>
  </cols>
  <sheetData>
    <row r="1" spans="1:11" x14ac:dyDescent="0.25">
      <c r="A1" s="4" t="s">
        <v>120</v>
      </c>
      <c r="B1"/>
      <c r="C1" s="36"/>
      <c r="D1" s="36"/>
    </row>
    <row r="2" spans="1:11" ht="13.5" customHeight="1" x14ac:dyDescent="0.25">
      <c r="A2" s="4" t="s">
        <v>136</v>
      </c>
      <c r="B2"/>
      <c r="C2" s="36"/>
      <c r="D2" s="36"/>
    </row>
    <row r="3" spans="1:11" ht="56.25" customHeight="1" x14ac:dyDescent="0.25">
      <c r="A3" s="132" t="s">
        <v>55</v>
      </c>
      <c r="B3" s="133"/>
      <c r="C3" s="90" t="s">
        <v>56</v>
      </c>
      <c r="D3" s="29" t="s">
        <v>57</v>
      </c>
      <c r="E3" s="29" t="s">
        <v>58</v>
      </c>
      <c r="F3" s="29" t="s">
        <v>59</v>
      </c>
      <c r="G3" s="37" t="s">
        <v>60</v>
      </c>
      <c r="H3" s="29" t="s">
        <v>61</v>
      </c>
    </row>
    <row r="4" spans="1:11" ht="30.75" customHeight="1" x14ac:dyDescent="0.25">
      <c r="A4" s="141" t="s">
        <v>137</v>
      </c>
      <c r="B4" s="142"/>
      <c r="C4" s="90"/>
      <c r="D4" s="29">
        <v>-40.409999999999997</v>
      </c>
      <c r="E4" s="29"/>
      <c r="F4" s="29"/>
      <c r="G4" s="37"/>
      <c r="H4" s="29"/>
    </row>
    <row r="5" spans="1:11" ht="21" customHeight="1" x14ac:dyDescent="0.25">
      <c r="A5" s="82" t="s">
        <v>118</v>
      </c>
      <c r="B5" s="83"/>
      <c r="C5" s="90"/>
      <c r="D5" s="29">
        <v>59.61</v>
      </c>
      <c r="E5" s="29"/>
      <c r="F5" s="29"/>
      <c r="G5" s="37"/>
      <c r="H5" s="29"/>
    </row>
    <row r="6" spans="1:11" ht="21.75" customHeight="1" x14ac:dyDescent="0.25">
      <c r="A6" s="82" t="s">
        <v>119</v>
      </c>
      <c r="B6" s="83"/>
      <c r="C6" s="90"/>
      <c r="D6" s="29">
        <v>-100.02</v>
      </c>
      <c r="E6" s="29"/>
      <c r="F6" s="29"/>
      <c r="G6" s="37"/>
      <c r="H6" s="29"/>
    </row>
    <row r="7" spans="1:11" ht="21" customHeight="1" x14ac:dyDescent="0.25">
      <c r="A7" s="139" t="s">
        <v>138</v>
      </c>
      <c r="B7" s="135"/>
      <c r="C7" s="135"/>
      <c r="D7" s="135"/>
      <c r="E7" s="135"/>
      <c r="F7" s="135"/>
      <c r="G7" s="135"/>
      <c r="H7" s="119"/>
    </row>
    <row r="8" spans="1:11" ht="17.25" customHeight="1" x14ac:dyDescent="0.25">
      <c r="A8" s="132" t="s">
        <v>62</v>
      </c>
      <c r="B8" s="138"/>
      <c r="C8" s="42">
        <f>C12+C15+C21</f>
        <v>13.46</v>
      </c>
      <c r="D8" s="63">
        <v>-13.9</v>
      </c>
      <c r="E8" s="64">
        <f>E12+E15+E18+E21</f>
        <v>216.81</v>
      </c>
      <c r="F8" s="64">
        <f>F12+F15+F18+F21</f>
        <v>221.79000000000002</v>
      </c>
      <c r="G8" s="64">
        <v>221.79</v>
      </c>
      <c r="H8" s="66">
        <f>F8-E8+D8+F8-G8</f>
        <v>-8.9199999999999591</v>
      </c>
      <c r="I8" s="73"/>
      <c r="J8" s="81"/>
      <c r="K8" s="73"/>
    </row>
    <row r="9" spans="1:11" x14ac:dyDescent="0.25">
      <c r="A9" s="38" t="s">
        <v>63</v>
      </c>
      <c r="B9" s="39"/>
      <c r="C9" s="43">
        <f>C8-C10</f>
        <v>12.114000000000001</v>
      </c>
      <c r="D9" s="48">
        <f>D8-D10</f>
        <v>-12.51</v>
      </c>
      <c r="E9" s="48">
        <f>E8-E10</f>
        <v>195.12899999999999</v>
      </c>
      <c r="F9" s="48">
        <f>F8-F10</f>
        <v>199.61100000000002</v>
      </c>
      <c r="G9" s="48">
        <f>G8-G10</f>
        <v>199.60999999999999</v>
      </c>
      <c r="H9" s="66">
        <f t="shared" ref="H9:H10" si="0">F9-E9+D9+F9-G9</f>
        <v>-8.02699999999993</v>
      </c>
      <c r="J9" s="73"/>
      <c r="K9" s="73"/>
    </row>
    <row r="10" spans="1:11" x14ac:dyDescent="0.25">
      <c r="A10" s="134" t="s">
        <v>64</v>
      </c>
      <c r="B10" s="135"/>
      <c r="C10" s="43">
        <f>C8*10%</f>
        <v>1.3460000000000001</v>
      </c>
      <c r="D10" s="48">
        <f>D8*10%</f>
        <v>-1.3900000000000001</v>
      </c>
      <c r="E10" s="48">
        <f>E8*10%</f>
        <v>21.681000000000001</v>
      </c>
      <c r="F10" s="48">
        <f>F8*10%</f>
        <v>22.179000000000002</v>
      </c>
      <c r="G10" s="48">
        <v>22.18</v>
      </c>
      <c r="H10" s="66">
        <f t="shared" si="0"/>
        <v>-0.89299999999999713</v>
      </c>
      <c r="J10" s="73"/>
    </row>
    <row r="11" spans="1:11" ht="12.75" customHeight="1" x14ac:dyDescent="0.25">
      <c r="A11" s="139" t="s">
        <v>65</v>
      </c>
      <c r="B11" s="140"/>
      <c r="C11" s="140"/>
      <c r="D11" s="140"/>
      <c r="E11" s="140"/>
      <c r="F11" s="140"/>
      <c r="G11" s="140"/>
      <c r="H11" s="138"/>
    </row>
    <row r="12" spans="1:11" x14ac:dyDescent="0.25">
      <c r="A12" s="136" t="s">
        <v>48</v>
      </c>
      <c r="B12" s="137"/>
      <c r="C12" s="42">
        <v>5.65</v>
      </c>
      <c r="D12" s="67">
        <v>-6.6</v>
      </c>
      <c r="E12" s="67">
        <v>90.31</v>
      </c>
      <c r="F12" s="67">
        <v>92.53</v>
      </c>
      <c r="G12" s="67">
        <f>F12</f>
        <v>92.53</v>
      </c>
      <c r="H12" s="66">
        <f t="shared" ref="H12:H23" si="1">F12-E12+D12+F12-G12</f>
        <v>-4.3799999999999955</v>
      </c>
    </row>
    <row r="13" spans="1:11" x14ac:dyDescent="0.25">
      <c r="A13" s="38" t="s">
        <v>63</v>
      </c>
      <c r="B13" s="39"/>
      <c r="C13" s="43">
        <f>C12-C14</f>
        <v>5.085</v>
      </c>
      <c r="D13" s="48">
        <f>D12-D14</f>
        <v>-5.9399999999999995</v>
      </c>
      <c r="E13" s="48">
        <f>E12-E14</f>
        <v>81.278999999999996</v>
      </c>
      <c r="F13" s="48">
        <f>F12-F14</f>
        <v>83.277000000000001</v>
      </c>
      <c r="G13" s="48">
        <f>G12-G14</f>
        <v>83.277000000000001</v>
      </c>
      <c r="H13" s="66">
        <f t="shared" si="1"/>
        <v>-3.9419999999999931</v>
      </c>
    </row>
    <row r="14" spans="1:11" x14ac:dyDescent="0.25">
      <c r="A14" s="134" t="s">
        <v>64</v>
      </c>
      <c r="B14" s="135"/>
      <c r="C14" s="43">
        <f>C12*10%</f>
        <v>0.56500000000000006</v>
      </c>
      <c r="D14" s="48">
        <f>D12*10%</f>
        <v>-0.66</v>
      </c>
      <c r="E14" s="48">
        <f>E12*10%</f>
        <v>9.0310000000000006</v>
      </c>
      <c r="F14" s="48">
        <f>F12*10%</f>
        <v>9.2530000000000001</v>
      </c>
      <c r="G14" s="48">
        <f>G12*10%</f>
        <v>9.2530000000000001</v>
      </c>
      <c r="H14" s="66">
        <f t="shared" si="1"/>
        <v>-0.43800000000000061</v>
      </c>
    </row>
    <row r="15" spans="1:11" ht="23.25" customHeight="1" x14ac:dyDescent="0.25">
      <c r="A15" s="136" t="s">
        <v>41</v>
      </c>
      <c r="B15" s="137"/>
      <c r="C15" s="42">
        <v>3.45</v>
      </c>
      <c r="D15" s="67">
        <v>-4.33</v>
      </c>
      <c r="E15" s="67">
        <v>55.14</v>
      </c>
      <c r="F15" s="67">
        <v>56.5</v>
      </c>
      <c r="G15" s="67">
        <f>F15</f>
        <v>56.5</v>
      </c>
      <c r="H15" s="66">
        <f t="shared" si="1"/>
        <v>-2.9699999999999989</v>
      </c>
    </row>
    <row r="16" spans="1:11" x14ac:dyDescent="0.25">
      <c r="A16" s="38" t="s">
        <v>63</v>
      </c>
      <c r="B16" s="39"/>
      <c r="C16" s="43">
        <f>C15-C17</f>
        <v>3.105</v>
      </c>
      <c r="D16" s="48">
        <f>D15-D17</f>
        <v>-3.8970000000000002</v>
      </c>
      <c r="E16" s="48">
        <f>E15-E17</f>
        <v>49.625999999999998</v>
      </c>
      <c r="F16" s="48">
        <f>F15-F17</f>
        <v>50.85</v>
      </c>
      <c r="G16" s="48">
        <f>G15-G17</f>
        <v>50.85</v>
      </c>
      <c r="H16" s="66">
        <f t="shared" si="1"/>
        <v>-2.6729999999999947</v>
      </c>
    </row>
    <row r="17" spans="1:9" ht="15" customHeight="1" x14ac:dyDescent="0.25">
      <c r="A17" s="134" t="s">
        <v>64</v>
      </c>
      <c r="B17" s="135"/>
      <c r="C17" s="43">
        <f>C15*10%</f>
        <v>0.34500000000000003</v>
      </c>
      <c r="D17" s="48">
        <f>D15*10%</f>
        <v>-0.43300000000000005</v>
      </c>
      <c r="E17" s="48">
        <f>E15*10%</f>
        <v>5.5140000000000002</v>
      </c>
      <c r="F17" s="48">
        <f>F15*10%</f>
        <v>5.65</v>
      </c>
      <c r="G17" s="48">
        <f>G15*10%</f>
        <v>5.65</v>
      </c>
      <c r="H17" s="66">
        <f t="shared" si="1"/>
        <v>-0.29699999999999971</v>
      </c>
    </row>
    <row r="18" spans="1:9" ht="12" customHeight="1" x14ac:dyDescent="0.25">
      <c r="A18" s="136" t="s">
        <v>122</v>
      </c>
      <c r="B18" s="137"/>
      <c r="C18" s="41">
        <v>0</v>
      </c>
      <c r="D18" s="67">
        <v>0.65</v>
      </c>
      <c r="E18" s="67">
        <v>2.15</v>
      </c>
      <c r="F18" s="67">
        <v>2.15</v>
      </c>
      <c r="G18" s="67">
        <v>0.2</v>
      </c>
      <c r="H18" s="66">
        <f>F18-E18+D18+F18-G18</f>
        <v>2.5999999999999996</v>
      </c>
    </row>
    <row r="19" spans="1:9" ht="13.5" customHeight="1" x14ac:dyDescent="0.25">
      <c r="A19" s="38" t="s">
        <v>63</v>
      </c>
      <c r="B19" s="39"/>
      <c r="C19" s="43">
        <v>0</v>
      </c>
      <c r="D19" s="48">
        <f>D18-D20</f>
        <v>0.58000000000000007</v>
      </c>
      <c r="E19" s="48">
        <f>E18-E20</f>
        <v>1.9349999999999998</v>
      </c>
      <c r="F19" s="48">
        <f>F18-F20</f>
        <v>1.9349999999999998</v>
      </c>
      <c r="G19" s="48">
        <v>0</v>
      </c>
      <c r="H19" s="66">
        <f t="shared" ref="H19:H20" si="2">F19-E19+D19+F19-G19</f>
        <v>2.5149999999999997</v>
      </c>
    </row>
    <row r="20" spans="1:9" ht="12.75" customHeight="1" x14ac:dyDescent="0.25">
      <c r="A20" s="134" t="s">
        <v>64</v>
      </c>
      <c r="B20" s="135"/>
      <c r="C20" s="43">
        <v>0</v>
      </c>
      <c r="D20" s="48">
        <v>7.0000000000000007E-2</v>
      </c>
      <c r="E20" s="48">
        <f>E18*10%</f>
        <v>0.215</v>
      </c>
      <c r="F20" s="48">
        <f>F18*10%</f>
        <v>0.215</v>
      </c>
      <c r="G20" s="48">
        <v>0.2</v>
      </c>
      <c r="H20" s="66">
        <f t="shared" si="2"/>
        <v>8.500000000000002E-2</v>
      </c>
    </row>
    <row r="21" spans="1:9" ht="14.25" customHeight="1" x14ac:dyDescent="0.25">
      <c r="A21" s="11" t="s">
        <v>91</v>
      </c>
      <c r="B21" s="40"/>
      <c r="C21" s="44">
        <v>4.3600000000000003</v>
      </c>
      <c r="D21" s="48">
        <v>-3.62</v>
      </c>
      <c r="E21" s="48">
        <v>69.209999999999994</v>
      </c>
      <c r="F21" s="48">
        <v>70.61</v>
      </c>
      <c r="G21" s="48">
        <f>F21</f>
        <v>70.61</v>
      </c>
      <c r="H21" s="66">
        <f t="shared" si="1"/>
        <v>-2.2199999999999989</v>
      </c>
    </row>
    <row r="22" spans="1:9" ht="14.25" customHeight="1" x14ac:dyDescent="0.25">
      <c r="A22" s="38" t="s">
        <v>63</v>
      </c>
      <c r="B22" s="39"/>
      <c r="C22" s="43">
        <f>C21-C23</f>
        <v>3.9240000000000004</v>
      </c>
      <c r="D22" s="48">
        <f>D21-D23</f>
        <v>-3.258</v>
      </c>
      <c r="E22" s="48">
        <f>E21-E23</f>
        <v>62.288999999999994</v>
      </c>
      <c r="F22" s="48">
        <f>F21-F23</f>
        <v>63.548999999999999</v>
      </c>
      <c r="G22" s="48">
        <f>G21-G23</f>
        <v>63.548999999999999</v>
      </c>
      <c r="H22" s="66">
        <f t="shared" si="1"/>
        <v>-1.9979999999999976</v>
      </c>
    </row>
    <row r="23" spans="1:9" x14ac:dyDescent="0.25">
      <c r="A23" s="134" t="s">
        <v>64</v>
      </c>
      <c r="B23" s="135"/>
      <c r="C23" s="43">
        <f>C21*10%</f>
        <v>0.43600000000000005</v>
      </c>
      <c r="D23" s="48">
        <f>D21*10%</f>
        <v>-0.36200000000000004</v>
      </c>
      <c r="E23" s="48">
        <f>E21*10%</f>
        <v>6.9209999999999994</v>
      </c>
      <c r="F23" s="48">
        <f>F21*10%</f>
        <v>7.0609999999999999</v>
      </c>
      <c r="G23" s="48">
        <f>G21*10%</f>
        <v>7.0609999999999999</v>
      </c>
      <c r="H23" s="66">
        <f t="shared" si="1"/>
        <v>-0.22199999999999953</v>
      </c>
    </row>
    <row r="24" spans="1:9" s="3" customFormat="1" ht="12.75" customHeight="1" x14ac:dyDescent="0.25">
      <c r="A24" s="84"/>
      <c r="B24" s="85"/>
      <c r="C24" s="86"/>
      <c r="D24" s="87"/>
      <c r="E24" s="88"/>
      <c r="F24" s="88"/>
      <c r="G24" s="38"/>
      <c r="H24" s="89"/>
    </row>
    <row r="25" spans="1:9" s="4" customFormat="1" ht="12.75" customHeight="1" x14ac:dyDescent="0.25">
      <c r="A25" s="132" t="s">
        <v>126</v>
      </c>
      <c r="B25" s="133"/>
      <c r="C25" s="44">
        <v>5.29</v>
      </c>
      <c r="D25" s="68">
        <v>-85.81</v>
      </c>
      <c r="E25" s="66">
        <v>84.55</v>
      </c>
      <c r="F25" s="66">
        <v>88.6</v>
      </c>
      <c r="G25" s="69">
        <f>G26+G27</f>
        <v>8.86</v>
      </c>
      <c r="H25" s="66">
        <f>F25-E25+D25+F25-G25</f>
        <v>-2.0200000000000102</v>
      </c>
      <c r="I25" s="93"/>
    </row>
    <row r="26" spans="1:9" s="4" customFormat="1" ht="15.75" customHeight="1" x14ac:dyDescent="0.25">
      <c r="A26" s="70" t="s">
        <v>123</v>
      </c>
      <c r="B26" s="71"/>
      <c r="C26" s="44">
        <f>C25-C27</f>
        <v>4.7610000000000001</v>
      </c>
      <c r="D26" s="68">
        <v>-87.08</v>
      </c>
      <c r="E26" s="66">
        <f>E25-E27</f>
        <v>76.094999999999999</v>
      </c>
      <c r="F26" s="66">
        <f>F25-F27</f>
        <v>79.739999999999995</v>
      </c>
      <c r="G26" s="72">
        <v>0</v>
      </c>
      <c r="H26" s="66">
        <f t="shared" ref="H26:H27" si="3">F26-E26+D26+F26-G26</f>
        <v>-3.6950000000000074</v>
      </c>
      <c r="I26" s="93"/>
    </row>
    <row r="27" spans="1:9" ht="15.75" customHeight="1" x14ac:dyDescent="0.25">
      <c r="A27" s="134" t="s">
        <v>124</v>
      </c>
      <c r="B27" s="135"/>
      <c r="C27" s="43">
        <f>C25*10%</f>
        <v>0.52900000000000003</v>
      </c>
      <c r="D27" s="7">
        <v>1.28</v>
      </c>
      <c r="E27" s="48">
        <f>E25*10%</f>
        <v>8.4550000000000001</v>
      </c>
      <c r="F27" s="48">
        <f>F25*10%</f>
        <v>8.86</v>
      </c>
      <c r="G27" s="48">
        <v>8.86</v>
      </c>
      <c r="H27" s="66">
        <f t="shared" si="3"/>
        <v>1.6849999999999987</v>
      </c>
      <c r="I27" s="93"/>
    </row>
    <row r="28" spans="1:9" ht="15" hidden="1" customHeight="1" x14ac:dyDescent="0.25">
      <c r="A28" s="38" t="s">
        <v>66</v>
      </c>
      <c r="B28" s="39"/>
      <c r="C28" s="43"/>
      <c r="D28" s="7"/>
      <c r="E28" s="48"/>
      <c r="F28" s="48"/>
      <c r="G28" s="65"/>
      <c r="H28" s="48">
        <f t="shared" ref="H28:H29" si="4">F28-E28-G28+D28+F28</f>
        <v>0</v>
      </c>
    </row>
    <row r="29" spans="1:9" ht="15" hidden="1" customHeight="1" x14ac:dyDescent="0.25">
      <c r="A29" s="134" t="s">
        <v>64</v>
      </c>
      <c r="B29" s="135"/>
      <c r="C29" s="43">
        <v>0</v>
      </c>
      <c r="D29" s="7"/>
      <c r="E29" s="48"/>
      <c r="F29" s="48"/>
      <c r="G29" s="48"/>
      <c r="H29" s="48">
        <f t="shared" si="4"/>
        <v>0</v>
      </c>
    </row>
    <row r="30" spans="1:9" ht="15" customHeight="1" x14ac:dyDescent="0.25">
      <c r="A30" s="109"/>
      <c r="B30" s="110"/>
      <c r="C30" s="113"/>
      <c r="D30" s="114"/>
      <c r="E30" s="115"/>
      <c r="F30" s="115"/>
      <c r="G30" s="115"/>
      <c r="H30" s="115"/>
    </row>
    <row r="31" spans="1:9" s="4" customFormat="1" ht="15" customHeight="1" x14ac:dyDescent="0.25">
      <c r="A31" s="156" t="s">
        <v>127</v>
      </c>
      <c r="B31" s="157"/>
      <c r="C31" s="103"/>
      <c r="D31" s="104">
        <v>-0.31</v>
      </c>
      <c r="E31" s="105">
        <f>E33+E34+E35+E36</f>
        <v>10.199999999999999</v>
      </c>
      <c r="F31" s="105">
        <f>F33+F34+F35+F36</f>
        <v>10.49</v>
      </c>
      <c r="G31" s="105">
        <v>10.49</v>
      </c>
      <c r="H31" s="66">
        <f>F31-E31+D31+F31-G31</f>
        <v>-1.9999999999999574E-2</v>
      </c>
    </row>
    <row r="32" spans="1:9" s="4" customFormat="1" ht="15" customHeight="1" x14ac:dyDescent="0.25">
      <c r="A32" s="106" t="s">
        <v>128</v>
      </c>
      <c r="B32" s="107"/>
      <c r="C32" s="103"/>
      <c r="D32" s="104"/>
      <c r="E32" s="105"/>
      <c r="F32" s="105"/>
      <c r="G32" s="105"/>
      <c r="H32" s="105"/>
    </row>
    <row r="33" spans="1:8" s="4" customFormat="1" ht="15" customHeight="1" x14ac:dyDescent="0.25">
      <c r="A33" s="156" t="s">
        <v>129</v>
      </c>
      <c r="B33" s="157"/>
      <c r="C33" s="103"/>
      <c r="D33" s="111">
        <v>-0.02</v>
      </c>
      <c r="E33" s="112">
        <v>0.94</v>
      </c>
      <c r="F33" s="112">
        <v>0.96</v>
      </c>
      <c r="G33" s="112">
        <v>0.96</v>
      </c>
      <c r="H33" s="112">
        <f t="shared" ref="H33:H36" si="5">G33-E33</f>
        <v>2.0000000000000018E-2</v>
      </c>
    </row>
    <row r="34" spans="1:8" s="4" customFormat="1" ht="15" customHeight="1" x14ac:dyDescent="0.25">
      <c r="A34" s="156" t="s">
        <v>131</v>
      </c>
      <c r="B34" s="157"/>
      <c r="C34" s="103"/>
      <c r="D34" s="111">
        <v>-0.1</v>
      </c>
      <c r="E34" s="112">
        <v>4.0999999999999996</v>
      </c>
      <c r="F34" s="112">
        <v>4.1900000000000004</v>
      </c>
      <c r="G34" s="112">
        <v>4.1900000000000004</v>
      </c>
      <c r="H34" s="112">
        <f t="shared" si="5"/>
        <v>9.0000000000000746E-2</v>
      </c>
    </row>
    <row r="35" spans="1:8" s="4" customFormat="1" ht="15" customHeight="1" x14ac:dyDescent="0.25">
      <c r="A35" s="156" t="s">
        <v>132</v>
      </c>
      <c r="B35" s="157"/>
      <c r="C35" s="103"/>
      <c r="D35" s="111">
        <v>-0.17</v>
      </c>
      <c r="E35" s="112">
        <v>4.26</v>
      </c>
      <c r="F35" s="112">
        <v>4.42</v>
      </c>
      <c r="G35" s="112">
        <v>4.42</v>
      </c>
      <c r="H35" s="112">
        <f t="shared" si="5"/>
        <v>0.16000000000000014</v>
      </c>
    </row>
    <row r="36" spans="1:8" s="4" customFormat="1" ht="15" customHeight="1" x14ac:dyDescent="0.25">
      <c r="A36" s="156" t="s">
        <v>130</v>
      </c>
      <c r="B36" s="157"/>
      <c r="C36" s="103"/>
      <c r="D36" s="111">
        <v>-0.02</v>
      </c>
      <c r="E36" s="112">
        <v>0.9</v>
      </c>
      <c r="F36" s="112">
        <v>0.92</v>
      </c>
      <c r="G36" s="112">
        <v>0.92</v>
      </c>
      <c r="H36" s="112">
        <f t="shared" si="5"/>
        <v>2.0000000000000018E-2</v>
      </c>
    </row>
    <row r="37" spans="1:8" s="4" customFormat="1" ht="15" customHeight="1" x14ac:dyDescent="0.25">
      <c r="A37" s="106" t="s">
        <v>115</v>
      </c>
      <c r="B37" s="108"/>
      <c r="C37" s="103"/>
      <c r="D37" s="104"/>
      <c r="E37" s="105">
        <f>E8+E25+E31</f>
        <v>311.56</v>
      </c>
      <c r="F37" s="105">
        <f t="shared" ref="F37:G37" si="6">F8+F25+F31</f>
        <v>320.88</v>
      </c>
      <c r="G37" s="105">
        <f t="shared" si="6"/>
        <v>241.14</v>
      </c>
      <c r="H37" s="105"/>
    </row>
    <row r="38" spans="1:8" s="4" customFormat="1" ht="15" customHeight="1" x14ac:dyDescent="0.25">
      <c r="A38" s="156" t="s">
        <v>133</v>
      </c>
      <c r="B38" s="157"/>
      <c r="C38" s="103"/>
      <c r="D38" s="104"/>
      <c r="E38" s="105"/>
      <c r="F38" s="105"/>
      <c r="G38" s="105"/>
      <c r="H38" s="105"/>
    </row>
    <row r="39" spans="1:8" ht="12.75" customHeight="1" x14ac:dyDescent="0.25">
      <c r="A39" s="146" t="s">
        <v>87</v>
      </c>
      <c r="B39" s="147"/>
      <c r="C39" s="152"/>
      <c r="D39" s="153">
        <v>59.61</v>
      </c>
      <c r="E39" s="143">
        <v>19.350000000000001</v>
      </c>
      <c r="F39" s="143">
        <v>19.350000000000001</v>
      </c>
      <c r="G39" s="143">
        <f>G50+G51</f>
        <v>3.29</v>
      </c>
      <c r="H39" s="143">
        <f t="shared" ref="H39:H51" si="7">F39-E39+D39+F39-G39</f>
        <v>75.67</v>
      </c>
    </row>
    <row r="40" spans="1:8" ht="12" customHeight="1" x14ac:dyDescent="0.25">
      <c r="A40" s="148"/>
      <c r="B40" s="149"/>
      <c r="C40" s="144"/>
      <c r="D40" s="144"/>
      <c r="E40" s="144"/>
      <c r="F40" s="144"/>
      <c r="G40" s="144"/>
      <c r="H40" s="154"/>
    </row>
    <row r="41" spans="1:8" ht="0.75" hidden="1" customHeight="1" x14ac:dyDescent="0.25">
      <c r="A41" s="148"/>
      <c r="B41" s="149"/>
      <c r="C41" s="144"/>
      <c r="D41" s="144"/>
      <c r="E41" s="144"/>
      <c r="F41" s="144"/>
      <c r="G41" s="144"/>
      <c r="H41" s="154"/>
    </row>
    <row r="42" spans="1:8" ht="15" hidden="1" customHeight="1" x14ac:dyDescent="0.25">
      <c r="A42" s="148"/>
      <c r="B42" s="149"/>
      <c r="C42" s="144"/>
      <c r="D42" s="144"/>
      <c r="E42" s="144"/>
      <c r="F42" s="144"/>
      <c r="G42" s="144"/>
      <c r="H42" s="154"/>
    </row>
    <row r="43" spans="1:8" ht="0.75" hidden="1" customHeight="1" x14ac:dyDescent="0.25">
      <c r="A43" s="148"/>
      <c r="B43" s="149"/>
      <c r="C43" s="144"/>
      <c r="D43" s="144"/>
      <c r="E43" s="144"/>
      <c r="F43" s="144"/>
      <c r="G43" s="144"/>
      <c r="H43" s="154"/>
    </row>
    <row r="44" spans="1:8" ht="10.5" hidden="1" customHeight="1" x14ac:dyDescent="0.25">
      <c r="A44" s="148"/>
      <c r="B44" s="149"/>
      <c r="C44" s="144"/>
      <c r="D44" s="144"/>
      <c r="E44" s="144"/>
      <c r="F44" s="144"/>
      <c r="G44" s="144"/>
      <c r="H44" s="155"/>
    </row>
    <row r="45" spans="1:8" ht="11.25" hidden="1" customHeight="1" x14ac:dyDescent="0.25">
      <c r="A45" s="148"/>
      <c r="B45" s="149"/>
      <c r="C45" s="144"/>
      <c r="D45" s="144"/>
      <c r="E45" s="144"/>
      <c r="F45" s="144"/>
      <c r="G45" s="144"/>
      <c r="H45" s="143">
        <f>F39-E39+D39+F39-G39</f>
        <v>75.67</v>
      </c>
    </row>
    <row r="46" spans="1:8" ht="7.5" hidden="1" customHeight="1" x14ac:dyDescent="0.25">
      <c r="A46" s="148"/>
      <c r="B46" s="149"/>
      <c r="C46" s="144"/>
      <c r="D46" s="144"/>
      <c r="E46" s="144"/>
      <c r="F46" s="144"/>
      <c r="G46" s="144"/>
      <c r="H46" s="144"/>
    </row>
    <row r="47" spans="1:8" ht="7.5" hidden="1" customHeight="1" x14ac:dyDescent="0.25">
      <c r="A47" s="148"/>
      <c r="B47" s="149"/>
      <c r="C47" s="144"/>
      <c r="D47" s="144"/>
      <c r="E47" s="144"/>
      <c r="F47" s="144"/>
      <c r="G47" s="144"/>
      <c r="H47" s="144"/>
    </row>
    <row r="48" spans="1:8" ht="6.75" hidden="1" customHeight="1" x14ac:dyDescent="0.25">
      <c r="A48" s="148"/>
      <c r="B48" s="149"/>
      <c r="C48" s="144"/>
      <c r="D48" s="144"/>
      <c r="E48" s="144"/>
      <c r="F48" s="144"/>
      <c r="G48" s="144"/>
      <c r="H48" s="144"/>
    </row>
    <row r="49" spans="1:9" ht="8.25" hidden="1" customHeight="1" x14ac:dyDescent="0.25">
      <c r="A49" s="150"/>
      <c r="B49" s="151"/>
      <c r="C49" s="145"/>
      <c r="D49" s="145"/>
      <c r="E49" s="145"/>
      <c r="F49" s="145"/>
      <c r="G49" s="145"/>
      <c r="H49" s="145"/>
    </row>
    <row r="50" spans="1:9" ht="13.5" customHeight="1" x14ac:dyDescent="0.25">
      <c r="A50" s="38" t="s">
        <v>66</v>
      </c>
      <c r="B50" s="39"/>
      <c r="C50" s="44"/>
      <c r="D50" s="68">
        <v>59.83</v>
      </c>
      <c r="E50" s="66">
        <f>E39-E51</f>
        <v>16.060000000000002</v>
      </c>
      <c r="F50" s="66">
        <f>F39-F51</f>
        <v>16.060000000000002</v>
      </c>
      <c r="G50" s="69">
        <v>0</v>
      </c>
      <c r="H50" s="66">
        <f t="shared" si="7"/>
        <v>75.89</v>
      </c>
    </row>
    <row r="51" spans="1:9" ht="14.25" customHeight="1" x14ac:dyDescent="0.25">
      <c r="A51" s="134" t="s">
        <v>64</v>
      </c>
      <c r="B51" s="135"/>
      <c r="C51" s="44"/>
      <c r="D51" s="68">
        <v>-0.22</v>
      </c>
      <c r="E51" s="66">
        <v>3.29</v>
      </c>
      <c r="F51" s="66">
        <v>3.29</v>
      </c>
      <c r="G51" s="69">
        <v>3.29</v>
      </c>
      <c r="H51" s="66">
        <f t="shared" si="7"/>
        <v>-0.2200000000000002</v>
      </c>
    </row>
    <row r="52" spans="1:9" ht="17.25" customHeight="1" x14ac:dyDescent="0.25">
      <c r="A52" s="156" t="s">
        <v>116</v>
      </c>
      <c r="B52" s="158"/>
      <c r="C52" s="87"/>
      <c r="D52" s="87"/>
      <c r="E52" s="64">
        <f>E37+E39</f>
        <v>330.91</v>
      </c>
      <c r="F52" s="64">
        <f t="shared" ref="F52:G52" si="8">F37+F39</f>
        <v>340.23</v>
      </c>
      <c r="G52" s="64">
        <f t="shared" si="8"/>
        <v>244.42999999999998</v>
      </c>
      <c r="H52" s="87"/>
    </row>
    <row r="53" spans="1:9" ht="15" customHeight="1" x14ac:dyDescent="0.25">
      <c r="A53" s="159" t="s">
        <v>117</v>
      </c>
      <c r="B53" s="160"/>
      <c r="C53" s="87"/>
      <c r="D53" s="87">
        <f>D8+D25+D31+D39</f>
        <v>-40.410000000000011</v>
      </c>
      <c r="E53" s="63"/>
      <c r="F53" s="63"/>
      <c r="G53" s="87"/>
      <c r="H53" s="67">
        <f>F52-E52+D53+F52-G52</f>
        <v>64.710000000000008</v>
      </c>
      <c r="I53" s="73"/>
    </row>
    <row r="54" spans="1:9" ht="21" customHeight="1" x14ac:dyDescent="0.25">
      <c r="A54" s="159" t="s">
        <v>139</v>
      </c>
      <c r="B54" s="159"/>
      <c r="C54" s="94"/>
      <c r="D54" s="94" t="s">
        <v>134</v>
      </c>
      <c r="E54" s="64"/>
      <c r="F54" s="42"/>
      <c r="G54" s="42"/>
      <c r="H54" s="64">
        <f>H55+H56</f>
        <v>64.710000000000036</v>
      </c>
    </row>
    <row r="55" spans="1:9" ht="21" customHeight="1" x14ac:dyDescent="0.25">
      <c r="A55" s="95" t="s">
        <v>118</v>
      </c>
      <c r="B55" s="95"/>
      <c r="C55" s="94"/>
      <c r="D55" s="94"/>
      <c r="E55" s="64"/>
      <c r="F55" s="42"/>
      <c r="G55" s="42"/>
      <c r="H55" s="64">
        <f>H39</f>
        <v>75.67</v>
      </c>
      <c r="I55" s="73"/>
    </row>
    <row r="56" spans="1:9" s="3" customFormat="1" ht="21.75" customHeight="1" x14ac:dyDescent="0.25">
      <c r="A56" s="96" t="s">
        <v>119</v>
      </c>
      <c r="B56" s="97"/>
      <c r="C56" s="94"/>
      <c r="D56" s="94"/>
      <c r="E56" s="64"/>
      <c r="F56" s="42"/>
      <c r="G56" s="42"/>
      <c r="H56" s="64">
        <f>H8+H25+H31</f>
        <v>-10.959999999999969</v>
      </c>
      <c r="I56" s="92"/>
    </row>
    <row r="57" spans="1:9" ht="26.25" customHeight="1" x14ac:dyDescent="0.25">
      <c r="A57" s="161"/>
      <c r="B57" s="162"/>
      <c r="C57" s="162"/>
      <c r="D57" s="162"/>
      <c r="E57" s="162"/>
      <c r="F57" s="162"/>
      <c r="G57" s="162"/>
      <c r="H57" s="162"/>
    </row>
    <row r="58" spans="1:9" ht="69" customHeight="1" x14ac:dyDescent="0.25">
      <c r="A58" s="175" t="s">
        <v>141</v>
      </c>
      <c r="B58" s="167"/>
      <c r="C58" s="167"/>
      <c r="D58" s="167"/>
      <c r="E58" s="167"/>
      <c r="F58" s="167"/>
      <c r="G58" s="167"/>
      <c r="H58" s="167"/>
    </row>
    <row r="59" spans="1:9" ht="14.25" customHeight="1" x14ac:dyDescent="0.25"/>
    <row r="60" spans="1:9" x14ac:dyDescent="0.25">
      <c r="A60" s="21" t="s">
        <v>140</v>
      </c>
      <c r="D60" s="23"/>
      <c r="E60" s="23"/>
      <c r="F60" s="23"/>
      <c r="G60" s="23"/>
    </row>
    <row r="61" spans="1:9" ht="12.75" customHeight="1" x14ac:dyDescent="0.25">
      <c r="A61" s="168" t="s">
        <v>50</v>
      </c>
      <c r="B61" s="135"/>
      <c r="C61" s="135"/>
      <c r="D61" s="119"/>
      <c r="E61" s="31" t="s">
        <v>51</v>
      </c>
      <c r="F61" s="31" t="s">
        <v>52</v>
      </c>
      <c r="G61" s="31" t="s">
        <v>121</v>
      </c>
      <c r="H61" s="7"/>
    </row>
    <row r="62" spans="1:9" ht="13.5" customHeight="1" x14ac:dyDescent="0.25">
      <c r="A62" s="163" t="s">
        <v>75</v>
      </c>
      <c r="B62" s="164"/>
      <c r="C62" s="164"/>
      <c r="D62" s="165"/>
      <c r="E62" s="32"/>
      <c r="F62" s="31"/>
      <c r="G62" s="33">
        <v>0</v>
      </c>
      <c r="H62" s="7"/>
    </row>
    <row r="63" spans="1:9" ht="13.5" customHeight="1" x14ac:dyDescent="0.25">
      <c r="A63" s="163"/>
      <c r="B63" s="164"/>
      <c r="C63" s="164"/>
      <c r="D63" s="165"/>
      <c r="E63" s="32"/>
      <c r="F63" s="31"/>
      <c r="G63" s="33"/>
      <c r="H63" s="7"/>
    </row>
    <row r="64" spans="1:9" s="4" customFormat="1" ht="13.5" customHeight="1" x14ac:dyDescent="0.25">
      <c r="A64" s="169"/>
      <c r="B64" s="173"/>
      <c r="C64" s="173"/>
      <c r="D64" s="174"/>
      <c r="E64" s="32"/>
      <c r="F64" s="31"/>
      <c r="G64" s="33"/>
      <c r="H64" s="7"/>
    </row>
    <row r="65" spans="1:8" s="4" customFormat="1" ht="13.5" customHeight="1" x14ac:dyDescent="0.25">
      <c r="A65" s="169"/>
      <c r="B65" s="140"/>
      <c r="C65" s="140"/>
      <c r="D65" s="138"/>
      <c r="E65" s="32"/>
      <c r="F65" s="31"/>
      <c r="G65" s="33"/>
      <c r="H65" s="7"/>
    </row>
    <row r="66" spans="1:8" s="4" customFormat="1" ht="13.5" customHeight="1" x14ac:dyDescent="0.25">
      <c r="A66" s="176" t="s">
        <v>115</v>
      </c>
      <c r="B66" s="140"/>
      <c r="C66" s="140"/>
      <c r="D66" s="138"/>
      <c r="E66" s="49"/>
      <c r="F66" s="50"/>
      <c r="G66" s="51">
        <f>SUM(G62:G65)</f>
        <v>0</v>
      </c>
      <c r="H66" s="91"/>
    </row>
    <row r="67" spans="1:8" s="4" customFormat="1" ht="13.5" customHeight="1" x14ac:dyDescent="0.25">
      <c r="A67" s="76"/>
      <c r="B67" s="77"/>
      <c r="C67" s="77"/>
      <c r="D67" s="77"/>
      <c r="E67" s="78"/>
      <c r="F67" s="79"/>
      <c r="G67" s="80"/>
    </row>
    <row r="68" spans="1:8" x14ac:dyDescent="0.25">
      <c r="A68" s="21" t="s">
        <v>42</v>
      </c>
      <c r="D68" s="23"/>
      <c r="E68" s="23"/>
      <c r="F68" s="23"/>
      <c r="G68" s="23"/>
    </row>
    <row r="69" spans="1:8" x14ac:dyDescent="0.25">
      <c r="A69" s="21" t="s">
        <v>43</v>
      </c>
      <c r="D69" s="23"/>
      <c r="E69" s="23"/>
      <c r="F69" s="23"/>
      <c r="G69" s="23"/>
    </row>
    <row r="70" spans="1:8" ht="23.25" customHeight="1" x14ac:dyDescent="0.25">
      <c r="A70" s="168" t="s">
        <v>54</v>
      </c>
      <c r="B70" s="135"/>
      <c r="C70" s="135"/>
      <c r="D70" s="135"/>
      <c r="E70" s="119"/>
      <c r="F70" s="35" t="s">
        <v>52</v>
      </c>
      <c r="G70" s="34" t="s">
        <v>53</v>
      </c>
    </row>
    <row r="71" spans="1:8" x14ac:dyDescent="0.25">
      <c r="A71" s="168" t="s">
        <v>75</v>
      </c>
      <c r="B71" s="135"/>
      <c r="C71" s="135"/>
      <c r="D71" s="135"/>
      <c r="E71" s="119"/>
      <c r="F71" s="31"/>
      <c r="G71" s="31">
        <v>0</v>
      </c>
    </row>
    <row r="72" spans="1:8" x14ac:dyDescent="0.25">
      <c r="A72" s="23"/>
      <c r="D72" s="23"/>
      <c r="E72" s="23"/>
      <c r="F72" s="23"/>
      <c r="G72" s="23"/>
    </row>
    <row r="73" spans="1:8" s="4" customFormat="1" x14ac:dyDescent="0.25">
      <c r="A73" s="21" t="s">
        <v>69</v>
      </c>
      <c r="B73" s="46"/>
      <c r="C73" s="47"/>
      <c r="D73" s="21"/>
      <c r="E73" s="21"/>
      <c r="F73" s="21"/>
      <c r="G73" s="21"/>
    </row>
    <row r="74" spans="1:8" x14ac:dyDescent="0.25">
      <c r="A74" s="169" t="s">
        <v>70</v>
      </c>
      <c r="B74" s="138"/>
      <c r="C74" s="170" t="s">
        <v>71</v>
      </c>
      <c r="D74" s="138"/>
      <c r="E74" s="31" t="s">
        <v>72</v>
      </c>
      <c r="F74" s="31" t="s">
        <v>73</v>
      </c>
      <c r="G74" s="31" t="s">
        <v>74</v>
      </c>
    </row>
    <row r="75" spans="1:8" x14ac:dyDescent="0.25">
      <c r="A75" s="169" t="s">
        <v>88</v>
      </c>
      <c r="B75" s="138"/>
      <c r="C75" s="171" t="s">
        <v>75</v>
      </c>
      <c r="D75" s="172"/>
      <c r="E75" s="31">
        <v>1</v>
      </c>
      <c r="F75" s="31" t="s">
        <v>75</v>
      </c>
      <c r="G75" s="31" t="s">
        <v>75</v>
      </c>
    </row>
    <row r="76" spans="1:8" x14ac:dyDescent="0.25">
      <c r="A76" s="23"/>
      <c r="D76" s="23"/>
      <c r="E76" s="23"/>
      <c r="F76" s="23"/>
      <c r="G76" s="23"/>
    </row>
    <row r="78" spans="1:8" x14ac:dyDescent="0.25">
      <c r="A78" s="22" t="s">
        <v>110</v>
      </c>
      <c r="B78" s="75"/>
      <c r="C78" s="98"/>
      <c r="D78" s="74"/>
      <c r="E78" s="74"/>
      <c r="F78" s="74"/>
      <c r="G78" s="74"/>
      <c r="H78" s="74"/>
    </row>
    <row r="79" spans="1:8" s="4" customFormat="1" x14ac:dyDescent="0.25">
      <c r="A79" s="22" t="s">
        <v>143</v>
      </c>
      <c r="B79" s="99"/>
      <c r="C79" s="100"/>
      <c r="D79" s="22"/>
      <c r="E79" s="22"/>
      <c r="F79" s="22"/>
      <c r="G79" s="22"/>
      <c r="H79" s="22"/>
    </row>
    <row r="80" spans="1:8" ht="36" customHeight="1" x14ac:dyDescent="0.25">
      <c r="A80" s="166" t="s">
        <v>142</v>
      </c>
      <c r="B80" s="167"/>
      <c r="C80" s="167"/>
      <c r="D80" s="167"/>
      <c r="E80" s="167"/>
      <c r="F80" s="167"/>
      <c r="G80" s="167"/>
      <c r="H80" s="167"/>
    </row>
    <row r="84" spans="1:6" x14ac:dyDescent="0.25">
      <c r="A84" s="21" t="s">
        <v>76</v>
      </c>
      <c r="B84" s="101"/>
      <c r="C84" s="102"/>
      <c r="D84" s="21"/>
      <c r="E84" s="21" t="s">
        <v>77</v>
      </c>
      <c r="F84" s="21"/>
    </row>
    <row r="85" spans="1:6" x14ac:dyDescent="0.25">
      <c r="A85" s="21" t="s">
        <v>78</v>
      </c>
      <c r="B85" s="101"/>
      <c r="C85" s="102"/>
      <c r="D85" s="21"/>
      <c r="E85" s="21"/>
      <c r="F85" s="21"/>
    </row>
    <row r="86" spans="1:6" x14ac:dyDescent="0.25">
      <c r="A86" s="21" t="s">
        <v>111</v>
      </c>
      <c r="B86" s="101"/>
      <c r="C86" s="102"/>
      <c r="D86" s="21"/>
      <c r="E86" s="21"/>
      <c r="F86" s="21"/>
    </row>
    <row r="88" spans="1:6" x14ac:dyDescent="0.25">
      <c r="A88" s="74" t="s">
        <v>79</v>
      </c>
      <c r="B88" s="75"/>
    </row>
    <row r="89" spans="1:6" x14ac:dyDescent="0.25">
      <c r="A89" s="74" t="s">
        <v>80</v>
      </c>
      <c r="B89" s="75"/>
      <c r="C89" s="45" t="s">
        <v>24</v>
      </c>
    </row>
    <row r="90" spans="1:6" x14ac:dyDescent="0.25">
      <c r="A90" s="74" t="s">
        <v>81</v>
      </c>
      <c r="B90" s="75"/>
      <c r="C90" s="45" t="s">
        <v>82</v>
      </c>
    </row>
    <row r="91" spans="1:6" x14ac:dyDescent="0.25">
      <c r="A91" s="74" t="s">
        <v>83</v>
      </c>
      <c r="B91" s="75"/>
      <c r="C91" s="45" t="s">
        <v>84</v>
      </c>
    </row>
  </sheetData>
  <mergeCells count="49">
    <mergeCell ref="A57:H57"/>
    <mergeCell ref="A63:D63"/>
    <mergeCell ref="A80:H80"/>
    <mergeCell ref="A61:D61"/>
    <mergeCell ref="A62:D62"/>
    <mergeCell ref="A75:B75"/>
    <mergeCell ref="C74:D74"/>
    <mergeCell ref="C75:D75"/>
    <mergeCell ref="A74:B74"/>
    <mergeCell ref="A64:D64"/>
    <mergeCell ref="A70:E70"/>
    <mergeCell ref="A71:E71"/>
    <mergeCell ref="A58:H58"/>
    <mergeCell ref="A66:D66"/>
    <mergeCell ref="A65:D65"/>
    <mergeCell ref="A51:B51"/>
    <mergeCell ref="A52:B52"/>
    <mergeCell ref="H45:H49"/>
    <mergeCell ref="A53:B53"/>
    <mergeCell ref="A54:B54"/>
    <mergeCell ref="H39:H44"/>
    <mergeCell ref="A31:B31"/>
    <mergeCell ref="A33:B33"/>
    <mergeCell ref="A34:B34"/>
    <mergeCell ref="A35:B35"/>
    <mergeCell ref="A36:B36"/>
    <mergeCell ref="A38:B38"/>
    <mergeCell ref="A27:B27"/>
    <mergeCell ref="A29:B29"/>
    <mergeCell ref="E39:E49"/>
    <mergeCell ref="F39:F49"/>
    <mergeCell ref="G39:G49"/>
    <mergeCell ref="A39:B49"/>
    <mergeCell ref="C39:C49"/>
    <mergeCell ref="D39:D49"/>
    <mergeCell ref="A3:B3"/>
    <mergeCell ref="A8:B8"/>
    <mergeCell ref="A10:B10"/>
    <mergeCell ref="A11:H11"/>
    <mergeCell ref="A12:B12"/>
    <mergeCell ref="A4:B4"/>
    <mergeCell ref="A7:H7"/>
    <mergeCell ref="A25:B25"/>
    <mergeCell ref="A23:B23"/>
    <mergeCell ref="A14:B14"/>
    <mergeCell ref="A15:B15"/>
    <mergeCell ref="A17:B17"/>
    <mergeCell ref="A18:B18"/>
    <mergeCell ref="A20:B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2019-02-27T03:39:46Z</cp:lastPrinted>
  <dcterms:created xsi:type="dcterms:W3CDTF">2013-02-18T04:38:06Z</dcterms:created>
  <dcterms:modified xsi:type="dcterms:W3CDTF">2019-03-04T04:32:30Z</dcterms:modified>
</cp:coreProperties>
</file>