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G53" i="8"/>
  <c r="E29" i="8"/>
  <c r="F29" i="8"/>
  <c r="H29" i="8"/>
  <c r="D23" i="8"/>
  <c r="D22" i="8"/>
  <c r="D20" i="8"/>
  <c r="D19" i="8"/>
  <c r="D10" i="8"/>
  <c r="D9" i="8"/>
  <c r="D17" i="8"/>
  <c r="D16" i="8"/>
  <c r="D13" i="8"/>
  <c r="D14" i="8"/>
  <c r="C9" i="8"/>
  <c r="C10" i="8"/>
  <c r="E8" i="8"/>
  <c r="E35" i="8"/>
  <c r="G8" i="8"/>
  <c r="G10" i="8"/>
  <c r="G9" i="8"/>
  <c r="E41" i="8"/>
  <c r="G25" i="8"/>
  <c r="G35" i="8"/>
  <c r="G41" i="8"/>
  <c r="F8" i="8"/>
  <c r="F35" i="8"/>
  <c r="F41" i="8"/>
  <c r="H42" i="8"/>
  <c r="H8" i="8"/>
  <c r="H38" i="8"/>
  <c r="H44" i="8"/>
  <c r="H25" i="8"/>
  <c r="H45" i="8"/>
  <c r="H43" i="8"/>
  <c r="H34" i="8"/>
  <c r="H33" i="8"/>
  <c r="H32" i="8"/>
  <c r="H31" i="8"/>
  <c r="E10" i="8"/>
  <c r="H40" i="8"/>
  <c r="F39" i="8"/>
  <c r="E39" i="8"/>
  <c r="H39" i="8"/>
  <c r="F27" i="8"/>
  <c r="E27" i="8"/>
  <c r="H27" i="8"/>
  <c r="F26" i="8"/>
  <c r="E26" i="8"/>
  <c r="H26" i="8"/>
  <c r="F23" i="8"/>
  <c r="E23" i="8"/>
  <c r="H23" i="8"/>
  <c r="F22" i="8"/>
  <c r="E22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H10" i="8"/>
  <c r="F9" i="8"/>
  <c r="E9" i="8"/>
  <c r="H9" i="8"/>
</calcChain>
</file>

<file path=xl/sharedStrings.xml><?xml version="1.0" encoding="utf-8"?>
<sst xmlns="http://schemas.openxmlformats.org/spreadsheetml/2006/main" count="175" uniqueCount="150">
  <si>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</si>
  <si>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</si>
  <si>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</si>
  <si>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</si>
  <si>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</si>
  <si>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</si>
  <si>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</si>
  <si>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</si>
  <si>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</si>
  <si>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</si>
  <si>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</si>
  <si>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</si>
  <si>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</si>
  <si>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</si>
  <si>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</si>
  <si>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</si>
  <si>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</si>
  <si>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</si>
  <si>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</si>
  <si>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</si>
  <si>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</si>
  <si>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</si>
  <si>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</si>
  <si>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</si>
  <si>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</si>
  <si>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</si>
  <si>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</si>
  <si>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</si>
  <si>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</si>
  <si>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</si>
  <si>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</si>
  <si>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</si>
  <si>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</si>
  <si>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</si>
  <si>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</si>
  <si>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</si>
  <si>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</si>
  <si>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</si>
  <si>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</si>
  <si>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</si>
  <si>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</si>
  <si>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</si>
  <si>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</si>
  <si>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</si>
  <si>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</si>
  <si>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</si>
  <si>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</si>
  <si>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</si>
  <si>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</si>
  <si>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</si>
  <si>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</si>
  <si>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</si>
  <si>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</si>
  <si>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</si>
  <si>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</si>
  <si>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</si>
  <si>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</si>
  <si>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</si>
  <si>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</si>
  <si>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</si>
  <si>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</si>
  <si>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</si>
  <si>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</si>
  <si>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</si>
  <si>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</si>
  <si>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</si>
  <si>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</si>
  <si>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</si>
  <si>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</si>
  <si>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</si>
  <si>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</si>
  <si>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</si>
  <si>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</si>
  <si>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</si>
  <si>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</si>
  <si>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</si>
  <si>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</si>
  <si>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</si>
  <si>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</si>
  <si>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</si>
  <si>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</si>
  <si>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</si>
  <si>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</si>
  <si>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</si>
  <si>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</si>
  <si>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</si>
  <si>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</si>
  <si>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</si>
  <si>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</si>
  <si>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</si>
  <si>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</si>
  <si>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</si>
  <si>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</si>
  <si>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</si>
  <si>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</si>
  <si>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</si>
  <si>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</si>
  <si>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</si>
  <si>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</si>
  <si>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</si>
  <si>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</si>
  <si>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</si>
  <si>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</si>
  <si>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</si>
  <si>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2-260 - 343</t>
  </si>
  <si>
    <t>1.4 Вывоз и утилизация ТБО</t>
  </si>
  <si>
    <t>ул. Тунгусская,8</t>
  </si>
  <si>
    <t>итого по дому:</t>
  </si>
  <si>
    <t>Прочие работы и услуги</t>
  </si>
  <si>
    <t>сумма т.р.</t>
  </si>
  <si>
    <t>Количество проживающих</t>
  </si>
  <si>
    <t>01 августа 2014 г</t>
  </si>
  <si>
    <t>№ 34 по ул. Пушкинской</t>
  </si>
  <si>
    <t>ООО " Чистый двор"</t>
  </si>
  <si>
    <t>ООО "Эра"</t>
  </si>
  <si>
    <t>5 этажей</t>
  </si>
  <si>
    <t>3 подъезда</t>
  </si>
  <si>
    <t>Площадь нежилых помещений</t>
  </si>
  <si>
    <t>Пушкинская,34</t>
  </si>
  <si>
    <t>2.Текущий ремонт нежилых помещений</t>
  </si>
  <si>
    <t>услуги по управлению,налоги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</si>
  <si>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</si>
  <si>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</si>
  <si>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</si>
  <si>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</si>
  <si>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</si>
  <si>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</si>
  <si>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</si>
  <si>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ООО " Восток-Мегаполис"</t>
  </si>
  <si>
    <t>78 чел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</si>
  <si>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</si>
  <si>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</si>
  <si>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</si>
  <si>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</si>
  <si>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</si>
  <si>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План по статье "текущий ремонт"на 2018 год. </t>
  </si>
  <si>
    <t>Ремонт балконов по предписанию ГЖИ ПК.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</si>
  <si>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</si>
  <si>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</si>
  <si>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</si>
  <si>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</si>
  <si>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</si>
  <si>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</si>
  <si>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аварийная замена розлива в подвале</t>
  </si>
  <si>
    <t>15 п.м</t>
  </si>
  <si>
    <t>ООО Эра</t>
  </si>
  <si>
    <t>замена стояков ХГВС кв. 16,19</t>
  </si>
  <si>
    <t>20 п.м</t>
  </si>
  <si>
    <t>итого:</t>
  </si>
  <si>
    <r>
      <t xml:space="preserve">ИСХ_№ 638/02 от 28.02.2019 г.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</si>
</sst>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0" fillId="0" borderId="1" xfId="0" applyBorder="1" applyAlignme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9" xfId="0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0" fillId="0" borderId="5" xfId="0" applyBorder="1" applyAlignment="1"/>
    <xf numFmtId="0" fontId="6" fillId="0" borderId="5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/>
    <xf numFmtId="0" fontId="9" fillId="0" borderId="6" xfId="0" applyFont="1" applyBorder="1" applyAlignment="1"/>
    <xf numFmtId="16" fontId="9" fillId="0" borderId="2" xfId="0" applyNumberFormat="1" applyFont="1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10</v>
      </c>
      <c r="C3" s="24" t="s">
        <v>112</v>
      </c>
    </row>
    <row r="4" spans="1:4" ht="14.25" customHeight="1" x14ac:dyDescent="0.25">
      <c r="A4" s="22" t="s">
        <v>149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50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47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20" t="s">
        <v>12</v>
      </c>
      <c r="D9" s="121"/>
    </row>
    <row r="10" spans="1:4" s="3" customFormat="1" ht="24" customHeight="1" x14ac:dyDescent="0.25">
      <c r="A10" s="12" t="s">
        <v>2</v>
      </c>
      <c r="B10" s="15" t="s">
        <v>13</v>
      </c>
      <c r="C10" s="122" t="s">
        <v>84</v>
      </c>
      <c r="D10" s="123"/>
    </row>
    <row r="11" spans="1:4" s="3" customFormat="1" ht="15" customHeight="1" x14ac:dyDescent="0.25">
      <c r="A11" s="12" t="s">
        <v>3</v>
      </c>
      <c r="B11" s="13" t="s">
        <v>14</v>
      </c>
      <c r="C11" s="120" t="s">
        <v>15</v>
      </c>
      <c r="D11" s="121"/>
    </row>
    <row r="12" spans="1:4" s="3" customFormat="1" ht="15" customHeight="1" x14ac:dyDescent="0.25">
      <c r="A12" s="58" t="s">
        <v>4</v>
      </c>
      <c r="B12" s="59" t="s">
        <v>86</v>
      </c>
      <c r="C12" s="55" t="s">
        <v>87</v>
      </c>
      <c r="D12" s="56" t="s">
        <v>88</v>
      </c>
    </row>
    <row r="13" spans="1:4" s="3" customFormat="1" ht="15" customHeight="1" x14ac:dyDescent="0.25">
      <c r="A13" s="60"/>
      <c r="B13" s="61"/>
      <c r="C13" s="55" t="s">
        <v>89</v>
      </c>
      <c r="D13" s="56" t="s">
        <v>90</v>
      </c>
    </row>
    <row r="14" spans="1:4" s="3" customFormat="1" ht="15" customHeight="1" x14ac:dyDescent="0.25">
      <c r="A14" s="60"/>
      <c r="B14" s="61"/>
      <c r="C14" s="55" t="s">
        <v>91</v>
      </c>
      <c r="D14" s="56" t="s">
        <v>92</v>
      </c>
    </row>
    <row r="15" spans="1:4" s="3" customFormat="1" ht="15" customHeight="1" x14ac:dyDescent="0.25">
      <c r="A15" s="60"/>
      <c r="B15" s="61"/>
      <c r="C15" s="55" t="s">
        <v>93</v>
      </c>
      <c r="D15" s="56" t="s">
        <v>94</v>
      </c>
    </row>
    <row r="16" spans="1:4" s="3" customFormat="1" ht="15" customHeight="1" x14ac:dyDescent="0.25">
      <c r="A16" s="60"/>
      <c r="B16" s="61"/>
      <c r="C16" s="55" t="s">
        <v>95</v>
      </c>
      <c r="D16" s="56" t="s">
        <v>96</v>
      </c>
    </row>
    <row r="17" spans="1:4" s="3" customFormat="1" ht="15" customHeight="1" x14ac:dyDescent="0.25">
      <c r="A17" s="60"/>
      <c r="B17" s="61"/>
      <c r="C17" s="55" t="s">
        <v>97</v>
      </c>
      <c r="D17" s="56" t="s">
        <v>98</v>
      </c>
    </row>
    <row r="18" spans="1:4" s="3" customFormat="1" ht="15" customHeight="1" x14ac:dyDescent="0.25">
      <c r="A18" s="62"/>
      <c r="B18" s="63"/>
      <c r="C18" s="55" t="s">
        <v>99</v>
      </c>
      <c r="D18" s="56" t="s">
        <v>100</v>
      </c>
    </row>
    <row r="19" spans="1:4" s="3" customFormat="1" ht="14.25" customHeight="1" x14ac:dyDescent="0.25">
      <c r="A19" s="12" t="s">
        <v>5</v>
      </c>
      <c r="B19" s="13" t="s">
        <v>16</v>
      </c>
      <c r="C19" s="124" t="s">
        <v>101</v>
      </c>
      <c r="D19" s="125"/>
    </row>
    <row r="20" spans="1:4" s="3" customFormat="1" x14ac:dyDescent="0.25">
      <c r="A20" s="12" t="s">
        <v>6</v>
      </c>
      <c r="B20" s="13" t="s">
        <v>17</v>
      </c>
      <c r="C20" s="126" t="s">
        <v>53</v>
      </c>
      <c r="D20" s="127"/>
    </row>
    <row r="21" spans="1:4" s="3" customFormat="1" ht="16.5" customHeight="1" x14ac:dyDescent="0.25">
      <c r="A21" s="12" t="s">
        <v>7</v>
      </c>
      <c r="B21" s="13" t="s">
        <v>18</v>
      </c>
      <c r="C21" s="122" t="s">
        <v>19</v>
      </c>
      <c r="D21" s="123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28" t="s">
        <v>26</v>
      </c>
      <c r="B26" s="129"/>
      <c r="C26" s="129"/>
      <c r="D26" s="130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113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114</v>
      </c>
      <c r="C30" s="6" t="s">
        <v>106</v>
      </c>
      <c r="D30" s="10" t="s">
        <v>104</v>
      </c>
    </row>
    <row r="31" spans="1:4" x14ac:dyDescent="0.25">
      <c r="A31" s="20" t="s">
        <v>40</v>
      </c>
      <c r="B31" s="19"/>
      <c r="C31" s="19"/>
      <c r="D31" s="19"/>
    </row>
    <row r="32" spans="1:4" ht="13.5" customHeight="1" x14ac:dyDescent="0.25">
      <c r="A32" s="20" t="s">
        <v>41</v>
      </c>
      <c r="B32" s="19"/>
      <c r="C32" s="19"/>
      <c r="D32" s="19"/>
    </row>
    <row r="33" spans="1:5" ht="12" customHeight="1" x14ac:dyDescent="0.25">
      <c r="A33" s="7">
        <v>1</v>
      </c>
      <c r="B33" s="6" t="s">
        <v>128</v>
      </c>
      <c r="C33" s="6" t="s">
        <v>106</v>
      </c>
      <c r="D33" s="10" t="s">
        <v>28</v>
      </c>
    </row>
    <row r="34" spans="1:5" x14ac:dyDescent="0.25">
      <c r="A34" s="20" t="s">
        <v>29</v>
      </c>
      <c r="B34" s="19"/>
      <c r="C34" s="19"/>
      <c r="D34" s="19"/>
    </row>
    <row r="35" spans="1:5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5" ht="13.5" customHeight="1" x14ac:dyDescent="0.25">
      <c r="A36" s="20" t="s">
        <v>32</v>
      </c>
      <c r="B36" s="19"/>
      <c r="C36" s="19"/>
      <c r="D36" s="19"/>
    </row>
    <row r="37" spans="1:5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48</v>
      </c>
      <c r="B39" s="19"/>
      <c r="C39" s="19"/>
      <c r="D39" s="19"/>
    </row>
    <row r="40" spans="1:5" x14ac:dyDescent="0.25">
      <c r="A40" s="7">
        <v>1</v>
      </c>
      <c r="B40" s="6" t="s">
        <v>34</v>
      </c>
      <c r="C40" s="117">
        <v>1941</v>
      </c>
      <c r="D40" s="118"/>
    </row>
    <row r="41" spans="1:5" x14ac:dyDescent="0.25">
      <c r="A41" s="7">
        <v>2</v>
      </c>
      <c r="B41" s="6" t="s">
        <v>35</v>
      </c>
      <c r="C41" s="117" t="s">
        <v>115</v>
      </c>
      <c r="D41" s="118"/>
    </row>
    <row r="42" spans="1:5" ht="15" customHeight="1" x14ac:dyDescent="0.25">
      <c r="A42" s="7">
        <v>3</v>
      </c>
      <c r="B42" s="6" t="s">
        <v>36</v>
      </c>
      <c r="C42" s="117" t="s">
        <v>116</v>
      </c>
      <c r="D42" s="119"/>
      <c r="E42" t="s">
        <v>103</v>
      </c>
    </row>
    <row r="43" spans="1:5" x14ac:dyDescent="0.25">
      <c r="A43" s="7">
        <v>4</v>
      </c>
      <c r="B43" s="6" t="s">
        <v>110</v>
      </c>
      <c r="C43" s="117" t="s">
        <v>129</v>
      </c>
      <c r="D43" s="119"/>
    </row>
    <row r="44" spans="1:5" x14ac:dyDescent="0.25">
      <c r="A44" s="7">
        <v>5</v>
      </c>
      <c r="B44" s="6" t="s">
        <v>37</v>
      </c>
      <c r="C44" s="117" t="s">
        <v>54</v>
      </c>
      <c r="D44" s="119"/>
    </row>
    <row r="45" spans="1:5" x14ac:dyDescent="0.25">
      <c r="A45" s="7">
        <v>6</v>
      </c>
      <c r="B45" s="6" t="s">
        <v>38</v>
      </c>
      <c r="C45" s="117">
        <v>2748.7</v>
      </c>
      <c r="D45" s="118"/>
    </row>
    <row r="46" spans="1:5" ht="15" customHeight="1" x14ac:dyDescent="0.25">
      <c r="A46" s="7">
        <v>7</v>
      </c>
      <c r="B46" s="6" t="s">
        <v>117</v>
      </c>
      <c r="C46" s="117">
        <v>217</v>
      </c>
      <c r="D46" s="118"/>
    </row>
    <row r="47" spans="1:5" x14ac:dyDescent="0.25">
      <c r="A47" s="7">
        <v>8</v>
      </c>
      <c r="B47" s="6" t="s">
        <v>39</v>
      </c>
      <c r="C47" s="117">
        <v>393</v>
      </c>
      <c r="D47" s="118"/>
    </row>
    <row r="48" spans="1:5" x14ac:dyDescent="0.25">
      <c r="A48" s="83"/>
      <c r="B48" s="84" t="s">
        <v>85</v>
      </c>
      <c r="C48" s="115" t="s">
        <v>111</v>
      </c>
      <c r="D48" s="116"/>
    </row>
    <row r="49" spans="1:5" ht="15" customHeight="1" x14ac:dyDescent="0.25">
      <c r="A49" s="4"/>
    </row>
    <row r="50" spans="1:5" x14ac:dyDescent="0.25">
      <c r="A50" s="4"/>
      <c r="E50" s="74"/>
    </row>
    <row r="52" spans="1:5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workbookViewId="0">
      <selection activeCell="I41" sqref="I4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" customWidth="1"/>
    <col min="9" max="9" width="9.42578125" customWidth="1"/>
  </cols>
  <sheetData>
    <row r="1" spans="1:8" x14ac:dyDescent="0.25">
      <c r="A1" s="4" t="s">
        <v>121</v>
      </c>
      <c r="B1"/>
      <c r="C1" s="42"/>
      <c r="D1" s="42"/>
    </row>
    <row r="2" spans="1:8" ht="13.5" customHeight="1" x14ac:dyDescent="0.25">
      <c r="A2" s="4" t="s">
        <v>138</v>
      </c>
      <c r="B2"/>
      <c r="C2" s="42"/>
      <c r="D2" s="42"/>
    </row>
    <row r="3" spans="1:8" ht="56.25" customHeight="1" x14ac:dyDescent="0.25">
      <c r="A3" s="139" t="s">
        <v>60</v>
      </c>
      <c r="B3" s="140"/>
      <c r="C3" s="43" t="s">
        <v>122</v>
      </c>
      <c r="D3" s="32" t="s">
        <v>61</v>
      </c>
      <c r="E3" s="32" t="s">
        <v>62</v>
      </c>
      <c r="F3" s="32" t="s">
        <v>63</v>
      </c>
      <c r="G3" s="44" t="s">
        <v>64</v>
      </c>
      <c r="H3" s="32" t="s">
        <v>123</v>
      </c>
    </row>
    <row r="4" spans="1:8" ht="28.5" customHeight="1" x14ac:dyDescent="0.25">
      <c r="A4" s="163" t="s">
        <v>139</v>
      </c>
      <c r="B4" s="164"/>
      <c r="C4" s="43"/>
      <c r="D4" s="32">
        <v>-100.87</v>
      </c>
      <c r="E4" s="32"/>
      <c r="F4" s="32"/>
      <c r="G4" s="44"/>
      <c r="H4" s="32"/>
    </row>
    <row r="5" spans="1:8" ht="20.25" customHeight="1" x14ac:dyDescent="0.25">
      <c r="A5" s="86" t="s">
        <v>124</v>
      </c>
      <c r="B5" s="87"/>
      <c r="C5" s="43"/>
      <c r="D5" s="32">
        <v>0.84</v>
      </c>
      <c r="E5" s="32"/>
      <c r="F5" s="32"/>
      <c r="G5" s="44"/>
      <c r="H5" s="32"/>
    </row>
    <row r="6" spans="1:8" ht="17.25" customHeight="1" x14ac:dyDescent="0.25">
      <c r="A6" s="86" t="s">
        <v>125</v>
      </c>
      <c r="B6" s="87"/>
      <c r="C6" s="43"/>
      <c r="D6" s="32">
        <v>-101.71</v>
      </c>
      <c r="E6" s="32"/>
      <c r="F6" s="32"/>
      <c r="G6" s="44"/>
      <c r="H6" s="32"/>
    </row>
    <row r="7" spans="1:8" ht="19.5" customHeight="1" x14ac:dyDescent="0.25">
      <c r="A7" s="162" t="s">
        <v>140</v>
      </c>
      <c r="B7" s="134"/>
      <c r="C7" s="134"/>
      <c r="D7" s="134"/>
      <c r="E7" s="134"/>
      <c r="F7" s="134"/>
      <c r="G7" s="134"/>
      <c r="H7" s="160"/>
    </row>
    <row r="8" spans="1:8" ht="17.25" customHeight="1" x14ac:dyDescent="0.25">
      <c r="A8" s="139" t="s">
        <v>65</v>
      </c>
      <c r="B8" s="158"/>
      <c r="C8" s="97">
        <v>15.83</v>
      </c>
      <c r="D8" s="94">
        <v>0.42</v>
      </c>
      <c r="E8" s="94">
        <f>E12+E15+E18+E21</f>
        <v>524</v>
      </c>
      <c r="F8" s="94">
        <f>F12+F15+F18+F21</f>
        <v>545.52</v>
      </c>
      <c r="G8" s="94">
        <f>G12+G15+G18+G21</f>
        <v>545.52</v>
      </c>
      <c r="H8" s="94">
        <f>F8-E8+D8</f>
        <v>21.939999999999984</v>
      </c>
    </row>
    <row r="9" spans="1:8" x14ac:dyDescent="0.25">
      <c r="A9" s="45" t="s">
        <v>66</v>
      </c>
      <c r="B9" s="46"/>
      <c r="C9" s="95">
        <f>C8-C10</f>
        <v>14.247</v>
      </c>
      <c r="D9" s="95">
        <f>D8-D10</f>
        <v>0.378</v>
      </c>
      <c r="E9" s="95">
        <f>E8-E10</f>
        <v>471.6</v>
      </c>
      <c r="F9" s="95">
        <f>F8-F10</f>
        <v>490.96799999999996</v>
      </c>
      <c r="G9" s="95">
        <f>G8-G10</f>
        <v>490.96799999999996</v>
      </c>
      <c r="H9" s="94">
        <f>F9-E9+D9</f>
        <v>19.745999999999938</v>
      </c>
    </row>
    <row r="10" spans="1:8" x14ac:dyDescent="0.25">
      <c r="A10" s="133" t="s">
        <v>67</v>
      </c>
      <c r="B10" s="134"/>
      <c r="C10" s="95">
        <f>C8*10%</f>
        <v>1.5830000000000002</v>
      </c>
      <c r="D10" s="95">
        <f>D8*10%</f>
        <v>4.2000000000000003E-2</v>
      </c>
      <c r="E10" s="95">
        <f>E8*10%</f>
        <v>52.400000000000006</v>
      </c>
      <c r="F10" s="95">
        <f>F8*10%</f>
        <v>54.552</v>
      </c>
      <c r="G10" s="95">
        <f>G8*10%</f>
        <v>54.552</v>
      </c>
      <c r="H10" s="94">
        <f>F10-E10+D10</f>
        <v>2.1939999999999937</v>
      </c>
    </row>
    <row r="11" spans="1:8" ht="12.75" customHeight="1" x14ac:dyDescent="0.25">
      <c r="A11" s="162" t="s">
        <v>68</v>
      </c>
      <c r="B11" s="157"/>
      <c r="C11" s="157"/>
      <c r="D11" s="157"/>
      <c r="E11" s="157"/>
      <c r="F11" s="157"/>
      <c r="G11" s="157"/>
      <c r="H11" s="81"/>
    </row>
    <row r="12" spans="1:8" x14ac:dyDescent="0.25">
      <c r="A12" s="131" t="s">
        <v>51</v>
      </c>
      <c r="B12" s="132"/>
      <c r="C12" s="36">
        <v>5.65</v>
      </c>
      <c r="D12" s="33">
        <v>11.47</v>
      </c>
      <c r="E12" s="33">
        <v>187.02</v>
      </c>
      <c r="F12" s="33">
        <v>197.51</v>
      </c>
      <c r="G12" s="33">
        <v>197.51</v>
      </c>
      <c r="H12" s="94">
        <f t="shared" ref="H12:H23" si="0">F12-E12+D12</f>
        <v>21.95999999999998</v>
      </c>
    </row>
    <row r="13" spans="1:8" x14ac:dyDescent="0.25">
      <c r="A13" s="45" t="s">
        <v>66</v>
      </c>
      <c r="B13" s="46"/>
      <c r="C13" s="7">
        <v>5.08</v>
      </c>
      <c r="D13" s="95">
        <f>D12-D14</f>
        <v>10.323</v>
      </c>
      <c r="E13" s="95">
        <f>E12-E14</f>
        <v>168.31800000000001</v>
      </c>
      <c r="F13" s="95">
        <f>F12-F14</f>
        <v>177.75899999999999</v>
      </c>
      <c r="G13" s="95">
        <f>G12-G14</f>
        <v>177.75899999999999</v>
      </c>
      <c r="H13" s="94">
        <f t="shared" si="0"/>
        <v>19.763999999999974</v>
      </c>
    </row>
    <row r="14" spans="1:8" x14ac:dyDescent="0.25">
      <c r="A14" s="133" t="s">
        <v>67</v>
      </c>
      <c r="B14" s="134"/>
      <c r="C14" s="7">
        <v>0.56999999999999995</v>
      </c>
      <c r="D14" s="95">
        <f>D12*10%</f>
        <v>1.147</v>
      </c>
      <c r="E14" s="95">
        <f>E12*10%</f>
        <v>18.702000000000002</v>
      </c>
      <c r="F14" s="95">
        <f>F12*10%</f>
        <v>19.751000000000001</v>
      </c>
      <c r="G14" s="95">
        <f>G12*10%</f>
        <v>19.751000000000001</v>
      </c>
      <c r="H14" s="94">
        <f t="shared" si="0"/>
        <v>2.1959999999999997</v>
      </c>
    </row>
    <row r="15" spans="1:8" ht="23.25" customHeight="1" x14ac:dyDescent="0.25">
      <c r="A15" s="131" t="s">
        <v>42</v>
      </c>
      <c r="B15" s="132"/>
      <c r="C15" s="36">
        <v>3.45</v>
      </c>
      <c r="D15" s="95">
        <v>6.79</v>
      </c>
      <c r="E15" s="94">
        <v>114.2</v>
      </c>
      <c r="F15" s="94">
        <v>120.6</v>
      </c>
      <c r="G15" s="94">
        <v>120.6</v>
      </c>
      <c r="H15" s="94">
        <f t="shared" si="0"/>
        <v>13.189999999999991</v>
      </c>
    </row>
    <row r="16" spans="1:8" x14ac:dyDescent="0.25">
      <c r="A16" s="45" t="s">
        <v>66</v>
      </c>
      <c r="B16" s="46"/>
      <c r="C16" s="7">
        <v>3.1</v>
      </c>
      <c r="D16" s="95">
        <f>D15-D17</f>
        <v>6.1109999999999998</v>
      </c>
      <c r="E16" s="95">
        <f>E15-E17</f>
        <v>102.78</v>
      </c>
      <c r="F16" s="95">
        <f>F15-F17</f>
        <v>108.53999999999999</v>
      </c>
      <c r="G16" s="95">
        <f>G15-G17</f>
        <v>108.53999999999999</v>
      </c>
      <c r="H16" s="94">
        <f t="shared" si="0"/>
        <v>11.870999999999992</v>
      </c>
    </row>
    <row r="17" spans="1:8" ht="15" customHeight="1" x14ac:dyDescent="0.25">
      <c r="A17" s="133" t="s">
        <v>67</v>
      </c>
      <c r="B17" s="134"/>
      <c r="C17" s="7">
        <v>0.35</v>
      </c>
      <c r="D17" s="95">
        <f>D15*10%</f>
        <v>0.67900000000000005</v>
      </c>
      <c r="E17" s="95">
        <f>E15*10%</f>
        <v>11.420000000000002</v>
      </c>
      <c r="F17" s="95">
        <f>F15*10%</f>
        <v>12.06</v>
      </c>
      <c r="G17" s="95">
        <f>G15*10%</f>
        <v>12.06</v>
      </c>
      <c r="H17" s="94">
        <f t="shared" si="0"/>
        <v>1.3189999999999988</v>
      </c>
    </row>
    <row r="18" spans="1:8" ht="15.75" customHeight="1" x14ac:dyDescent="0.25">
      <c r="A18" s="131" t="s">
        <v>52</v>
      </c>
      <c r="B18" s="132"/>
      <c r="C18" s="43">
        <v>2.37</v>
      </c>
      <c r="D18" s="95">
        <v>-8.43</v>
      </c>
      <c r="E18" s="94">
        <v>78.45</v>
      </c>
      <c r="F18" s="94">
        <v>81.569999999999993</v>
      </c>
      <c r="G18" s="94">
        <v>81.569999999999993</v>
      </c>
      <c r="H18" s="94">
        <f t="shared" si="0"/>
        <v>-5.3100000000000094</v>
      </c>
    </row>
    <row r="19" spans="1:8" ht="13.5" customHeight="1" x14ac:dyDescent="0.25">
      <c r="A19" s="45" t="s">
        <v>66</v>
      </c>
      <c r="B19" s="46"/>
      <c r="C19" s="7">
        <v>2.13</v>
      </c>
      <c r="D19" s="95">
        <f>D18-D20</f>
        <v>-7.5869999999999997</v>
      </c>
      <c r="E19" s="95">
        <f>E18-E20</f>
        <v>70.605000000000004</v>
      </c>
      <c r="F19" s="95">
        <f>F18-F20</f>
        <v>73.412999999999997</v>
      </c>
      <c r="G19" s="95">
        <f>G18-G20</f>
        <v>73.412999999999997</v>
      </c>
      <c r="H19" s="94">
        <f t="shared" si="0"/>
        <v>-4.779000000000007</v>
      </c>
    </row>
    <row r="20" spans="1:8" ht="12.75" customHeight="1" x14ac:dyDescent="0.25">
      <c r="A20" s="133" t="s">
        <v>67</v>
      </c>
      <c r="B20" s="134"/>
      <c r="C20" s="7">
        <v>0.24</v>
      </c>
      <c r="D20" s="95">
        <f>D18*10%</f>
        <v>-0.84299999999999997</v>
      </c>
      <c r="E20" s="95">
        <f>E18*10%</f>
        <v>7.8450000000000006</v>
      </c>
      <c r="F20" s="95">
        <f>F18*10%</f>
        <v>8.157</v>
      </c>
      <c r="G20" s="95">
        <f>G18*10%</f>
        <v>8.157</v>
      </c>
      <c r="H20" s="94">
        <f t="shared" si="0"/>
        <v>-0.53100000000000058</v>
      </c>
    </row>
    <row r="21" spans="1:8" ht="14.25" customHeight="1" x14ac:dyDescent="0.25">
      <c r="A21" s="10" t="s">
        <v>105</v>
      </c>
      <c r="B21" s="47"/>
      <c r="C21" s="35">
        <v>4.3600000000000003</v>
      </c>
      <c r="D21" s="95">
        <v>-9.41</v>
      </c>
      <c r="E21" s="95">
        <v>144.33000000000001</v>
      </c>
      <c r="F21" s="95">
        <v>145.84</v>
      </c>
      <c r="G21" s="95">
        <v>145.84</v>
      </c>
      <c r="H21" s="94">
        <f t="shared" si="0"/>
        <v>-7.9000000000000092</v>
      </c>
    </row>
    <row r="22" spans="1:8" ht="14.25" customHeight="1" x14ac:dyDescent="0.25">
      <c r="A22" s="45" t="s">
        <v>66</v>
      </c>
      <c r="B22" s="46"/>
      <c r="C22" s="7">
        <v>3.29</v>
      </c>
      <c r="D22" s="95">
        <f>D21-D23</f>
        <v>-8.4689999999999994</v>
      </c>
      <c r="E22" s="95">
        <f>E21-E23</f>
        <v>129.89700000000002</v>
      </c>
      <c r="F22" s="95">
        <f>F21-F23</f>
        <v>131.256</v>
      </c>
      <c r="G22" s="95">
        <f>G21-G23</f>
        <v>131.256</v>
      </c>
      <c r="H22" s="94">
        <f t="shared" si="0"/>
        <v>-7.110000000000019</v>
      </c>
    </row>
    <row r="23" spans="1:8" x14ac:dyDescent="0.25">
      <c r="A23" s="133" t="s">
        <v>67</v>
      </c>
      <c r="B23" s="134"/>
      <c r="C23" s="7">
        <v>0.44</v>
      </c>
      <c r="D23" s="95">
        <f>D21*10%</f>
        <v>-0.94100000000000006</v>
      </c>
      <c r="E23" s="95">
        <f>E21*10%</f>
        <v>14.433000000000002</v>
      </c>
      <c r="F23" s="95">
        <f>F21*10%</f>
        <v>14.584000000000001</v>
      </c>
      <c r="G23" s="95">
        <f>G21*10%</f>
        <v>14.584000000000001</v>
      </c>
      <c r="H23" s="94">
        <f t="shared" si="0"/>
        <v>-0.79000000000000026</v>
      </c>
    </row>
    <row r="24" spans="1:8" ht="9" customHeight="1" x14ac:dyDescent="0.25">
      <c r="A24" s="68"/>
      <c r="B24" s="69"/>
      <c r="C24" s="7"/>
      <c r="D24" s="7"/>
      <c r="E24" s="7"/>
      <c r="F24" s="7"/>
      <c r="G24" s="67"/>
      <c r="H24" s="7"/>
    </row>
    <row r="25" spans="1:8" ht="18" customHeight="1" x14ac:dyDescent="0.25">
      <c r="A25" s="139" t="s">
        <v>43</v>
      </c>
      <c r="B25" s="140"/>
      <c r="C25" s="35">
        <v>5.29</v>
      </c>
      <c r="D25" s="7">
        <v>-96.41</v>
      </c>
      <c r="E25" s="35">
        <v>175.1</v>
      </c>
      <c r="F25" s="35">
        <v>182.08</v>
      </c>
      <c r="G25" s="70">
        <f>G26+G27</f>
        <v>106.68</v>
      </c>
      <c r="H25" s="103">
        <f>F25-E25+D25+F25-G25</f>
        <v>-14.029999999999973</v>
      </c>
    </row>
    <row r="26" spans="1:8" ht="15" customHeight="1" x14ac:dyDescent="0.25">
      <c r="A26" s="71" t="s">
        <v>69</v>
      </c>
      <c r="B26" s="72"/>
      <c r="C26" s="35">
        <v>4.76</v>
      </c>
      <c r="D26" s="7">
        <v>-94.52</v>
      </c>
      <c r="E26" s="95">
        <f>E25-E27</f>
        <v>157.59</v>
      </c>
      <c r="F26" s="95">
        <f>F25-F27</f>
        <v>163.87200000000001</v>
      </c>
      <c r="G26" s="80">
        <v>88.47</v>
      </c>
      <c r="H26" s="103">
        <f t="shared" ref="H26:H27" si="1">F26-E26+D26+F26-G26</f>
        <v>-12.83599999999997</v>
      </c>
    </row>
    <row r="27" spans="1:8" ht="12.75" customHeight="1" x14ac:dyDescent="0.25">
      <c r="A27" s="133" t="s">
        <v>67</v>
      </c>
      <c r="B27" s="134"/>
      <c r="C27" s="7">
        <v>0.53</v>
      </c>
      <c r="D27" s="7">
        <v>-1.89</v>
      </c>
      <c r="E27" s="95">
        <f>E25*10%</f>
        <v>17.510000000000002</v>
      </c>
      <c r="F27" s="95">
        <f>F25*10%</f>
        <v>18.208000000000002</v>
      </c>
      <c r="G27" s="76">
        <v>18.21</v>
      </c>
      <c r="H27" s="103">
        <f t="shared" si="1"/>
        <v>-1.1939999999999991</v>
      </c>
    </row>
    <row r="28" spans="1:8" ht="9" customHeight="1" x14ac:dyDescent="0.25">
      <c r="A28" s="109"/>
      <c r="B28" s="110"/>
      <c r="C28" s="7"/>
      <c r="D28" s="7"/>
      <c r="E28" s="95"/>
      <c r="F28" s="95"/>
      <c r="G28" s="108"/>
      <c r="H28" s="103"/>
    </row>
    <row r="29" spans="1:8" ht="12.75" customHeight="1" x14ac:dyDescent="0.25">
      <c r="A29" s="135" t="s">
        <v>130</v>
      </c>
      <c r="B29" s="136"/>
      <c r="C29" s="7"/>
      <c r="D29" s="35">
        <v>-5.3</v>
      </c>
      <c r="E29" s="112">
        <f>E31+E32+E33+E34</f>
        <v>24.880000000000003</v>
      </c>
      <c r="F29" s="112">
        <f>F31+F32+F33+F34</f>
        <v>24.790000000000003</v>
      </c>
      <c r="G29" s="70">
        <v>24.79</v>
      </c>
      <c r="H29" s="103">
        <f>F29-E29+D29+F29-G29</f>
        <v>-5.389999999999997</v>
      </c>
    </row>
    <row r="30" spans="1:8" ht="12.75" customHeight="1" x14ac:dyDescent="0.25">
      <c r="A30" s="107" t="s">
        <v>131</v>
      </c>
      <c r="B30" s="111"/>
      <c r="C30" s="7"/>
      <c r="D30" s="7"/>
      <c r="E30" s="95"/>
      <c r="F30" s="95"/>
      <c r="G30" s="95"/>
      <c r="H30" s="103"/>
    </row>
    <row r="31" spans="1:8" ht="12.75" customHeight="1" x14ac:dyDescent="0.25">
      <c r="A31" s="137" t="s">
        <v>132</v>
      </c>
      <c r="B31" s="138"/>
      <c r="C31" s="7"/>
      <c r="D31" s="7">
        <v>-0.34</v>
      </c>
      <c r="E31" s="95">
        <v>2.5</v>
      </c>
      <c r="F31" s="95">
        <v>2.39</v>
      </c>
      <c r="G31" s="95">
        <v>2.39</v>
      </c>
      <c r="H31" s="103">
        <f t="shared" ref="H31:H34" si="2">F31-E31</f>
        <v>-0.10999999999999988</v>
      </c>
    </row>
    <row r="32" spans="1:8" ht="12.75" customHeight="1" x14ac:dyDescent="0.25">
      <c r="A32" s="137" t="s">
        <v>132</v>
      </c>
      <c r="B32" s="138"/>
      <c r="C32" s="7"/>
      <c r="D32" s="7">
        <v>-1.36</v>
      </c>
      <c r="E32" s="95">
        <v>9.91</v>
      </c>
      <c r="F32" s="95">
        <v>9.57</v>
      </c>
      <c r="G32" s="95">
        <v>9.57</v>
      </c>
      <c r="H32" s="103">
        <f t="shared" si="2"/>
        <v>-0.33999999999999986</v>
      </c>
    </row>
    <row r="33" spans="1:8" ht="12.75" customHeight="1" x14ac:dyDescent="0.25">
      <c r="A33" s="137" t="s">
        <v>132</v>
      </c>
      <c r="B33" s="138"/>
      <c r="C33" s="7"/>
      <c r="D33" s="7">
        <v>-3.41</v>
      </c>
      <c r="E33" s="95">
        <v>10.3</v>
      </c>
      <c r="F33" s="95">
        <v>10.81</v>
      </c>
      <c r="G33" s="95">
        <v>10.81</v>
      </c>
      <c r="H33" s="103">
        <f t="shared" si="2"/>
        <v>0.50999999999999979</v>
      </c>
    </row>
    <row r="34" spans="1:8" ht="12.75" customHeight="1" x14ac:dyDescent="0.25">
      <c r="A34" s="137" t="s">
        <v>133</v>
      </c>
      <c r="B34" s="138"/>
      <c r="C34" s="7"/>
      <c r="D34" s="7">
        <v>-0.19</v>
      </c>
      <c r="E34" s="95">
        <v>2.17</v>
      </c>
      <c r="F34" s="95">
        <v>2.02</v>
      </c>
      <c r="G34" s="95">
        <v>2.02</v>
      </c>
      <c r="H34" s="103">
        <f t="shared" si="2"/>
        <v>-0.14999999999999991</v>
      </c>
    </row>
    <row r="35" spans="1:8" ht="12.75" customHeight="1" x14ac:dyDescent="0.25">
      <c r="A35" s="148" t="s">
        <v>107</v>
      </c>
      <c r="B35" s="149"/>
      <c r="C35" s="7"/>
      <c r="D35" s="7"/>
      <c r="E35" s="112">
        <f>E8+E25+E29</f>
        <v>723.98</v>
      </c>
      <c r="F35" s="112">
        <f t="shared" ref="F35:G35" si="3">F8+F25+F29</f>
        <v>752.39</v>
      </c>
      <c r="G35" s="112">
        <f t="shared" si="3"/>
        <v>676.99</v>
      </c>
      <c r="H35" s="18"/>
    </row>
    <row r="36" spans="1:8" ht="12.75" customHeight="1" x14ac:dyDescent="0.25">
      <c r="A36" s="150" t="s">
        <v>108</v>
      </c>
      <c r="B36" s="149"/>
      <c r="C36" s="7"/>
      <c r="D36" s="7"/>
      <c r="E36" s="7"/>
      <c r="F36" s="7"/>
      <c r="G36" s="57"/>
      <c r="H36" s="18"/>
    </row>
    <row r="37" spans="1:8" ht="15" hidden="1" customHeight="1" x14ac:dyDescent="0.25">
      <c r="A37" s="146" t="s">
        <v>44</v>
      </c>
      <c r="B37" s="147"/>
      <c r="C37" s="7"/>
      <c r="D37" s="7"/>
      <c r="E37" s="7"/>
      <c r="F37" s="7"/>
      <c r="G37" s="57"/>
      <c r="H37" s="18"/>
    </row>
    <row r="38" spans="1:8" ht="15" customHeight="1" x14ac:dyDescent="0.25">
      <c r="A38" s="139" t="s">
        <v>119</v>
      </c>
      <c r="B38" s="140"/>
      <c r="C38" s="35"/>
      <c r="D38" s="7">
        <v>0.42</v>
      </c>
      <c r="E38" s="35">
        <v>13.78</v>
      </c>
      <c r="F38" s="35">
        <v>13.78</v>
      </c>
      <c r="G38" s="70">
        <v>2.34</v>
      </c>
      <c r="H38" s="103">
        <f t="shared" ref="H38:H40" si="4">F38-E38+D38+F38-G38</f>
        <v>11.86</v>
      </c>
    </row>
    <row r="39" spans="1:8" ht="15" customHeight="1" x14ac:dyDescent="0.25">
      <c r="A39" s="71" t="s">
        <v>69</v>
      </c>
      <c r="B39" s="72"/>
      <c r="C39" s="35"/>
      <c r="D39" s="7">
        <v>1.07</v>
      </c>
      <c r="E39" s="7">
        <f>E38-E40</f>
        <v>11.44</v>
      </c>
      <c r="F39" s="7">
        <f>F38-F40</f>
        <v>11.44</v>
      </c>
      <c r="G39" s="80">
        <v>0</v>
      </c>
      <c r="H39" s="103">
        <f t="shared" si="4"/>
        <v>12.51</v>
      </c>
    </row>
    <row r="40" spans="1:8" ht="15" customHeight="1" x14ac:dyDescent="0.25">
      <c r="A40" s="137" t="s">
        <v>120</v>
      </c>
      <c r="B40" s="138"/>
      <c r="C40" s="7"/>
      <c r="D40" s="7">
        <v>-0.65</v>
      </c>
      <c r="E40" s="7">
        <v>2.34</v>
      </c>
      <c r="F40" s="7">
        <v>2.34</v>
      </c>
      <c r="G40" s="85">
        <v>2.34</v>
      </c>
      <c r="H40" s="103">
        <f t="shared" si="4"/>
        <v>-0.64999999999999991</v>
      </c>
    </row>
    <row r="41" spans="1:8" ht="15" customHeight="1" x14ac:dyDescent="0.25">
      <c r="A41" s="135" t="s">
        <v>107</v>
      </c>
      <c r="B41" s="136"/>
      <c r="C41" s="7"/>
      <c r="D41" s="7"/>
      <c r="E41" s="35">
        <f>E35+E38</f>
        <v>737.76</v>
      </c>
      <c r="F41" s="35">
        <f t="shared" ref="F41:G41" si="5">F35+F38</f>
        <v>766.17</v>
      </c>
      <c r="G41" s="35">
        <f t="shared" si="5"/>
        <v>679.33</v>
      </c>
      <c r="H41" s="7"/>
    </row>
    <row r="42" spans="1:8" ht="17.25" customHeight="1" x14ac:dyDescent="0.25">
      <c r="A42" s="144" t="s">
        <v>126</v>
      </c>
      <c r="B42" s="145"/>
      <c r="C42" s="33"/>
      <c r="D42" s="33">
        <v>-100.87</v>
      </c>
      <c r="E42" s="36"/>
      <c r="F42" s="36"/>
      <c r="G42" s="33"/>
      <c r="H42" s="33">
        <f>F41-E41+D42+F41-G41</f>
        <v>14.379999999999882</v>
      </c>
    </row>
    <row r="43" spans="1:8" ht="21.75" customHeight="1" x14ac:dyDescent="0.25">
      <c r="A43" s="144" t="s">
        <v>141</v>
      </c>
      <c r="B43" s="144"/>
      <c r="C43" s="96"/>
      <c r="D43" s="96"/>
      <c r="E43" s="97"/>
      <c r="F43" s="98"/>
      <c r="G43" s="98"/>
      <c r="H43" s="97">
        <f>H44+H45</f>
        <v>14.380000000000013</v>
      </c>
    </row>
    <row r="44" spans="1:8" ht="23.25" customHeight="1" x14ac:dyDescent="0.25">
      <c r="A44" s="99" t="s">
        <v>124</v>
      </c>
      <c r="B44" s="99"/>
      <c r="C44" s="96"/>
      <c r="D44" s="96"/>
      <c r="E44" s="97"/>
      <c r="F44" s="98"/>
      <c r="G44" s="98"/>
      <c r="H44" s="97">
        <f>H8+H38</f>
        <v>33.799999999999983</v>
      </c>
    </row>
    <row r="45" spans="1:8" ht="23.25" customHeight="1" x14ac:dyDescent="0.25">
      <c r="A45" s="100" t="s">
        <v>125</v>
      </c>
      <c r="B45" s="101"/>
      <c r="C45" s="96"/>
      <c r="D45" s="96"/>
      <c r="E45" s="97"/>
      <c r="F45" s="98"/>
      <c r="G45" s="98"/>
      <c r="H45" s="97">
        <f>H25+H29</f>
        <v>-19.41999999999997</v>
      </c>
    </row>
    <row r="46" spans="1:8" ht="0.75" customHeight="1" x14ac:dyDescent="0.25">
      <c r="A46" s="89"/>
      <c r="B46" s="89"/>
      <c r="C46" s="90"/>
      <c r="D46" s="90"/>
      <c r="E46" s="91"/>
      <c r="F46" s="92"/>
      <c r="G46" s="92"/>
      <c r="H46" s="93"/>
    </row>
    <row r="47" spans="1:8" x14ac:dyDescent="0.25">
      <c r="A47" s="141" t="s">
        <v>142</v>
      </c>
      <c r="B47" s="142"/>
      <c r="C47" s="142"/>
      <c r="D47" s="142"/>
      <c r="E47" s="142"/>
      <c r="F47" s="142"/>
      <c r="G47" s="142"/>
      <c r="H47" s="23"/>
    </row>
    <row r="48" spans="1:8" ht="21.75" customHeight="1" x14ac:dyDescent="0.25">
      <c r="A48" s="143"/>
      <c r="B48" s="143"/>
      <c r="C48" s="143"/>
      <c r="D48" s="143"/>
      <c r="E48" s="143"/>
      <c r="F48" s="143"/>
      <c r="G48" s="143"/>
      <c r="H48" s="23"/>
    </row>
    <row r="49" spans="1:9" x14ac:dyDescent="0.25">
      <c r="A49" s="88"/>
      <c r="B49" s="88"/>
      <c r="C49" s="88"/>
      <c r="D49" s="88"/>
      <c r="E49" s="88"/>
      <c r="F49" s="88"/>
      <c r="G49" s="73"/>
      <c r="H49" s="23"/>
    </row>
    <row r="50" spans="1:9" x14ac:dyDescent="0.25">
      <c r="A50" s="159" t="s">
        <v>55</v>
      </c>
      <c r="B50" s="134"/>
      <c r="C50" s="134"/>
      <c r="D50" s="160"/>
      <c r="E50" s="37" t="s">
        <v>56</v>
      </c>
      <c r="F50" s="37" t="s">
        <v>57</v>
      </c>
      <c r="G50" s="37" t="s">
        <v>109</v>
      </c>
      <c r="H50" s="37" t="s">
        <v>127</v>
      </c>
    </row>
    <row r="51" spans="1:9" x14ac:dyDescent="0.25">
      <c r="A51" s="156" t="s">
        <v>143</v>
      </c>
      <c r="B51" s="157"/>
      <c r="C51" s="157"/>
      <c r="D51" s="158"/>
      <c r="E51" s="38">
        <v>43101</v>
      </c>
      <c r="F51" s="37" t="s">
        <v>144</v>
      </c>
      <c r="G51" s="39">
        <v>35.44</v>
      </c>
      <c r="H51" s="102" t="s">
        <v>145</v>
      </c>
    </row>
    <row r="52" spans="1:9" x14ac:dyDescent="0.25">
      <c r="A52" s="156" t="s">
        <v>146</v>
      </c>
      <c r="B52" s="157"/>
      <c r="C52" s="157"/>
      <c r="D52" s="158"/>
      <c r="E52" s="38">
        <v>43313</v>
      </c>
      <c r="F52" s="37" t="s">
        <v>147</v>
      </c>
      <c r="G52" s="39">
        <v>53.03</v>
      </c>
      <c r="H52" s="39" t="s">
        <v>145</v>
      </c>
    </row>
    <row r="53" spans="1:9" x14ac:dyDescent="0.25">
      <c r="A53" s="114" t="s">
        <v>148</v>
      </c>
      <c r="B53" s="113"/>
      <c r="C53" s="113"/>
      <c r="D53" s="113"/>
      <c r="E53" s="38"/>
      <c r="F53" s="37"/>
      <c r="G53" s="39">
        <f>SUM(G51:G52)</f>
        <v>88.47</v>
      </c>
      <c r="H53" s="39"/>
    </row>
    <row r="54" spans="1:9" x14ac:dyDescent="0.25">
      <c r="A54" s="48"/>
      <c r="B54" s="49"/>
      <c r="C54" s="49"/>
      <c r="D54" s="49"/>
      <c r="E54" s="105"/>
      <c r="F54" s="50"/>
      <c r="G54" s="106"/>
      <c r="H54" s="106"/>
    </row>
    <row r="55" spans="1:9" x14ac:dyDescent="0.25">
      <c r="A55" s="21" t="s">
        <v>45</v>
      </c>
      <c r="D55" s="23"/>
      <c r="E55" s="23"/>
      <c r="F55" s="23"/>
      <c r="G55" s="23"/>
      <c r="H55" s="23"/>
    </row>
    <row r="56" spans="1:9" x14ac:dyDescent="0.25">
      <c r="A56" s="21" t="s">
        <v>46</v>
      </c>
      <c r="D56" s="23"/>
      <c r="E56" s="23"/>
      <c r="F56" s="23"/>
      <c r="G56" s="23"/>
      <c r="H56" s="23"/>
      <c r="I56" t="s">
        <v>134</v>
      </c>
    </row>
    <row r="57" spans="1:9" ht="39" x14ac:dyDescent="0.25">
      <c r="A57" s="159" t="s">
        <v>59</v>
      </c>
      <c r="B57" s="134"/>
      <c r="C57" s="134"/>
      <c r="D57" s="134"/>
      <c r="E57" s="160"/>
      <c r="F57" s="41" t="s">
        <v>57</v>
      </c>
      <c r="G57" s="40" t="s">
        <v>58</v>
      </c>
      <c r="H57" s="79"/>
    </row>
    <row r="58" spans="1:9" x14ac:dyDescent="0.25">
      <c r="A58" s="156"/>
      <c r="B58" s="157"/>
      <c r="C58" s="157"/>
      <c r="D58" s="157"/>
      <c r="E58" s="158"/>
      <c r="F58" s="37" t="s">
        <v>54</v>
      </c>
      <c r="G58" s="37"/>
      <c r="H58" s="50"/>
    </row>
    <row r="59" spans="1:9" x14ac:dyDescent="0.25">
      <c r="A59" s="48"/>
      <c r="B59" s="49"/>
      <c r="C59" s="49"/>
      <c r="D59" s="49"/>
      <c r="E59" s="49"/>
      <c r="F59" s="50"/>
      <c r="G59" s="50"/>
      <c r="H59" s="50"/>
    </row>
    <row r="60" spans="1:9" ht="23.25" customHeight="1" x14ac:dyDescent="0.25">
      <c r="A60" s="48"/>
      <c r="B60" s="49"/>
      <c r="C60" s="49"/>
      <c r="D60" s="49"/>
      <c r="E60" s="49"/>
      <c r="F60" s="50"/>
      <c r="G60" s="50"/>
      <c r="H60" s="50"/>
    </row>
    <row r="61" spans="1:9" ht="23.25" customHeight="1" x14ac:dyDescent="0.25">
      <c r="A61" s="48"/>
      <c r="B61" s="49"/>
      <c r="C61" s="49"/>
      <c r="D61" s="49"/>
      <c r="E61" s="49"/>
      <c r="F61" s="50"/>
      <c r="G61" s="50"/>
      <c r="H61" s="50"/>
    </row>
    <row r="62" spans="1:9" x14ac:dyDescent="0.25">
      <c r="A62" s="52" t="s">
        <v>70</v>
      </c>
      <c r="B62" s="53"/>
      <c r="C62" s="53"/>
      <c r="D62" s="53"/>
      <c r="E62" s="53"/>
      <c r="F62" s="37"/>
      <c r="G62" s="37"/>
      <c r="H62" s="50"/>
    </row>
    <row r="63" spans="1:9" x14ac:dyDescent="0.25">
      <c r="A63" s="159" t="s">
        <v>71</v>
      </c>
      <c r="B63" s="161"/>
      <c r="C63" s="117" t="s">
        <v>72</v>
      </c>
      <c r="D63" s="161"/>
      <c r="E63" s="37" t="s">
        <v>73</v>
      </c>
      <c r="F63" s="37" t="s">
        <v>74</v>
      </c>
      <c r="G63" s="37" t="s">
        <v>75</v>
      </c>
      <c r="H63" s="50"/>
    </row>
    <row r="64" spans="1:9" x14ac:dyDescent="0.25">
      <c r="A64" s="159" t="s">
        <v>118</v>
      </c>
      <c r="B64" s="161"/>
      <c r="C64" s="117" t="s">
        <v>54</v>
      </c>
      <c r="D64" s="160"/>
      <c r="E64" s="37">
        <v>6</v>
      </c>
      <c r="F64" s="37" t="s">
        <v>54</v>
      </c>
      <c r="G64" s="37" t="s">
        <v>54</v>
      </c>
      <c r="H64" s="50"/>
    </row>
    <row r="65" spans="1:14" x14ac:dyDescent="0.25">
      <c r="A65" s="50"/>
      <c r="B65" s="64"/>
      <c r="C65" s="28"/>
      <c r="D65" s="51"/>
      <c r="E65" s="50"/>
      <c r="F65" s="50"/>
      <c r="G65" s="50"/>
      <c r="H65" s="50"/>
    </row>
    <row r="66" spans="1:14" ht="18" customHeight="1" x14ac:dyDescent="0.25">
      <c r="B66" s="66"/>
      <c r="C66" s="66"/>
      <c r="D66" s="73"/>
      <c r="E66" s="66"/>
      <c r="F66" s="66"/>
      <c r="G66" s="66"/>
      <c r="H66" s="77"/>
    </row>
    <row r="67" spans="1:14" x14ac:dyDescent="0.25">
      <c r="A67" s="65" t="s">
        <v>102</v>
      </c>
      <c r="B67" s="66"/>
      <c r="C67" s="66"/>
      <c r="D67" s="66"/>
      <c r="E67" s="66"/>
      <c r="F67" s="66"/>
      <c r="G67" s="66"/>
      <c r="H67" s="77"/>
    </row>
    <row r="68" spans="1:14" x14ac:dyDescent="0.25">
      <c r="A68" s="151" t="s">
        <v>135</v>
      </c>
      <c r="B68" s="152"/>
      <c r="C68" s="152"/>
      <c r="D68" s="152"/>
      <c r="E68" s="152"/>
      <c r="F68" s="152"/>
      <c r="G68" s="152"/>
      <c r="H68" s="77"/>
    </row>
    <row r="69" spans="1:14" ht="12" customHeight="1" x14ac:dyDescent="0.25">
      <c r="A69" s="154" t="s">
        <v>136</v>
      </c>
      <c r="B69" s="155"/>
      <c r="C69" s="155"/>
      <c r="D69" s="155"/>
      <c r="E69" s="155"/>
      <c r="F69" s="155"/>
      <c r="G69" s="155"/>
      <c r="H69" s="78"/>
    </row>
    <row r="70" spans="1:14" ht="6" customHeight="1" x14ac:dyDescent="0.25">
      <c r="A70" s="155"/>
      <c r="B70" s="155"/>
      <c r="C70" s="155"/>
      <c r="D70" s="155"/>
      <c r="E70" s="155"/>
      <c r="F70" s="155"/>
      <c r="G70" s="155"/>
      <c r="H70" s="78"/>
      <c r="I70" s="19"/>
      <c r="J70" s="19"/>
      <c r="K70" s="19"/>
      <c r="L70" s="19"/>
      <c r="M70" s="19"/>
      <c r="N70" s="19"/>
    </row>
    <row r="71" spans="1:14" ht="10.5" customHeight="1" x14ac:dyDescent="0.25">
      <c r="A71" s="155"/>
      <c r="B71" s="155"/>
      <c r="C71" s="155"/>
      <c r="D71" s="155"/>
      <c r="E71" s="155"/>
      <c r="F71" s="155"/>
      <c r="G71" s="155"/>
      <c r="H71" s="104"/>
    </row>
    <row r="72" spans="1:14" ht="15.75" hidden="1" customHeight="1" x14ac:dyDescent="0.25">
      <c r="A72" s="155"/>
      <c r="B72" s="155"/>
      <c r="C72" s="155"/>
      <c r="D72" s="155"/>
      <c r="E72" s="155"/>
      <c r="F72" s="155"/>
      <c r="G72" s="155"/>
      <c r="H72" s="78"/>
    </row>
    <row r="73" spans="1:14" ht="15.75" customHeight="1" x14ac:dyDescent="0.25">
      <c r="A73" s="82"/>
      <c r="B73" s="82"/>
      <c r="C73" s="82"/>
      <c r="D73" s="82"/>
      <c r="E73" s="82"/>
      <c r="F73" s="82"/>
      <c r="G73" s="82"/>
      <c r="H73" s="82"/>
    </row>
    <row r="74" spans="1:14" ht="22.5" customHeight="1" x14ac:dyDescent="0.25">
      <c r="A74" s="75"/>
      <c r="B74" s="75"/>
      <c r="C74" s="75"/>
      <c r="D74" s="75"/>
      <c r="E74" s="75"/>
      <c r="F74" s="75"/>
      <c r="G74" s="75"/>
      <c r="H74" s="78"/>
    </row>
    <row r="75" spans="1:14" ht="12" customHeight="1" x14ac:dyDescent="0.25">
      <c r="A75" s="153" t="s">
        <v>76</v>
      </c>
      <c r="B75" s="152"/>
      <c r="C75" s="152"/>
      <c r="D75" s="66"/>
      <c r="E75" s="66"/>
      <c r="F75" s="66"/>
      <c r="G75" s="66"/>
      <c r="H75" s="77"/>
    </row>
    <row r="76" spans="1:14" x14ac:dyDescent="0.25">
      <c r="A76" s="23" t="s">
        <v>77</v>
      </c>
      <c r="B76" s="54"/>
      <c r="E76" s="23" t="s">
        <v>79</v>
      </c>
    </row>
    <row r="77" spans="1:14" x14ac:dyDescent="0.25">
      <c r="A77" s="23" t="s">
        <v>78</v>
      </c>
      <c r="B77" s="54"/>
      <c r="F77" s="42"/>
    </row>
    <row r="78" spans="1:14" x14ac:dyDescent="0.25">
      <c r="A78" s="23"/>
      <c r="B78" s="54"/>
    </row>
    <row r="79" spans="1:14" x14ac:dyDescent="0.25">
      <c r="A79" s="19" t="s">
        <v>80</v>
      </c>
    </row>
    <row r="80" spans="1:14" x14ac:dyDescent="0.25">
      <c r="A80" s="19" t="s">
        <v>81</v>
      </c>
    </row>
    <row r="81" spans="1:1" x14ac:dyDescent="0.25">
      <c r="A81" s="19" t="s">
        <v>82</v>
      </c>
    </row>
    <row r="82" spans="1:1" x14ac:dyDescent="0.25">
      <c r="A82" s="19" t="s">
        <v>83</v>
      </c>
    </row>
    <row r="83" spans="1:1" x14ac:dyDescent="0.25">
      <c r="A83" s="19"/>
    </row>
  </sheetData>
  <mergeCells count="41">
    <mergeCell ref="A14:B14"/>
    <mergeCell ref="A3:B3"/>
    <mergeCell ref="A8:B8"/>
    <mergeCell ref="A10:B10"/>
    <mergeCell ref="A11:G11"/>
    <mergeCell ref="A12:B12"/>
    <mergeCell ref="A4:B4"/>
    <mergeCell ref="A7:H7"/>
    <mergeCell ref="A68:G68"/>
    <mergeCell ref="A75:C75"/>
    <mergeCell ref="A69:G72"/>
    <mergeCell ref="A51:D51"/>
    <mergeCell ref="A50:D50"/>
    <mergeCell ref="A63:B63"/>
    <mergeCell ref="A64:B64"/>
    <mergeCell ref="C63:D63"/>
    <mergeCell ref="C64:D64"/>
    <mergeCell ref="A57:E57"/>
    <mergeCell ref="A58:E58"/>
    <mergeCell ref="A52:D52"/>
    <mergeCell ref="A32:B32"/>
    <mergeCell ref="A33:B33"/>
    <mergeCell ref="A34:B34"/>
    <mergeCell ref="A47:G48"/>
    <mergeCell ref="A41:B41"/>
    <mergeCell ref="A42:B42"/>
    <mergeCell ref="A43:B43"/>
    <mergeCell ref="A40:B40"/>
    <mergeCell ref="A38:B38"/>
    <mergeCell ref="A37:B37"/>
    <mergeCell ref="A35:B35"/>
    <mergeCell ref="A36:B36"/>
    <mergeCell ref="A15:B15"/>
    <mergeCell ref="A17:B17"/>
    <mergeCell ref="A18:B18"/>
    <mergeCell ref="A29:B29"/>
    <mergeCell ref="A31:B31"/>
    <mergeCell ref="A20:B20"/>
    <mergeCell ref="A23:B23"/>
    <mergeCell ref="A25:B25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2019-02-27T04:01:31Z</cp:lastPrinted>
  <dcterms:created xsi:type="dcterms:W3CDTF">2013-02-18T04:38:06Z</dcterms:created>
  <dcterms:modified xsi:type="dcterms:W3CDTF">2019-03-04T04:33:19Z</dcterms:modified>
</cp:coreProperties>
</file>