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Алексей\Desktop\Отчеты 2018г МКД - делала Настя\Отчеты,18г заполнить только ПТО\УК-2\"/>
    </mc:Choice>
  </mc:AlternateContent>
  <bookViews>
    <workbookView xWindow="360" yWindow="30" windowWidth="11355" windowHeight="5280"/>
  </bookViews>
  <sheets>
    <sheet name="УК" sheetId="1" r:id="rId1"/>
    <sheet name="Лист2" sheetId="8" r:id="rId2"/>
  </sheets>
  <calcPr calcId="152511" concurrentCalc="0"/>
</workbook>
</file>

<file path=xl/calcChain.xml><?xml version="1.0" encoding="utf-8"?>
<calcChain xmlns="http://schemas.openxmlformats.org/spreadsheetml/2006/main">
  <c r="H46" i="8" l="1"/>
  <c r="H47" i="8"/>
  <c r="H48" i="8"/>
  <c r="H45" i="8"/>
  <c r="D3" i="8"/>
  <c r="H41" i="8"/>
  <c r="H39" i="8"/>
  <c r="G35" i="8"/>
  <c r="G44" i="8"/>
  <c r="G25" i="8"/>
  <c r="G26" i="8"/>
  <c r="G43" i="8"/>
  <c r="F43" i="8"/>
  <c r="E43" i="8"/>
  <c r="F38" i="8"/>
  <c r="F40" i="8"/>
  <c r="G32" i="8"/>
  <c r="G33" i="8"/>
  <c r="G34" i="8"/>
  <c r="G31" i="8"/>
  <c r="C8" i="8"/>
  <c r="F27" i="8"/>
  <c r="G27" i="8"/>
  <c r="H25" i="8"/>
  <c r="G38" i="8"/>
  <c r="G37" i="8"/>
  <c r="H37" i="8"/>
  <c r="G40" i="8"/>
  <c r="G39" i="8"/>
  <c r="F42" i="8"/>
  <c r="G42" i="8"/>
  <c r="G41" i="8"/>
  <c r="F8" i="8"/>
  <c r="E8" i="8"/>
  <c r="H8" i="8"/>
  <c r="F29" i="8"/>
  <c r="E29" i="8"/>
  <c r="G29" i="8"/>
  <c r="H29" i="8"/>
  <c r="E38" i="8"/>
  <c r="H38" i="8"/>
  <c r="G8" i="8"/>
  <c r="F35" i="8"/>
  <c r="E35" i="8"/>
  <c r="H34" i="8"/>
  <c r="H33" i="8"/>
  <c r="H32" i="8"/>
  <c r="H31" i="8"/>
  <c r="E42" i="8"/>
  <c r="D45" i="8"/>
  <c r="F44" i="8"/>
  <c r="E44" i="8"/>
  <c r="H12" i="8"/>
  <c r="H15" i="8"/>
  <c r="H18" i="8"/>
  <c r="H21" i="8"/>
  <c r="G21" i="8"/>
  <c r="G18" i="8"/>
  <c r="G15" i="8"/>
  <c r="G12" i="8"/>
  <c r="G54" i="8"/>
  <c r="E40" i="8"/>
  <c r="F26" i="8"/>
  <c r="E27" i="8"/>
  <c r="E26" i="8"/>
  <c r="C27" i="8"/>
  <c r="C26" i="8"/>
  <c r="C23" i="8"/>
  <c r="C22" i="8"/>
  <c r="C20" i="8"/>
  <c r="C19" i="8"/>
  <c r="C17" i="8"/>
  <c r="C16" i="8"/>
  <c r="H27" i="8"/>
  <c r="H26" i="8"/>
  <c r="D23" i="8"/>
  <c r="E23" i="8"/>
  <c r="F23" i="8"/>
  <c r="H23" i="8"/>
  <c r="D22" i="8"/>
  <c r="E22" i="8"/>
  <c r="F22" i="8"/>
  <c r="H22" i="8"/>
  <c r="D20" i="8"/>
  <c r="E20" i="8"/>
  <c r="F20" i="8"/>
  <c r="H20" i="8"/>
  <c r="D19" i="8"/>
  <c r="E19" i="8"/>
  <c r="F19" i="8"/>
  <c r="H19" i="8"/>
  <c r="D17" i="8"/>
  <c r="E17" i="8"/>
  <c r="F17" i="8"/>
  <c r="H17" i="8"/>
  <c r="D16" i="8"/>
  <c r="E16" i="8"/>
  <c r="F16" i="8"/>
  <c r="H16" i="8"/>
  <c r="D14" i="8"/>
  <c r="E14" i="8"/>
  <c r="F14" i="8"/>
  <c r="H14" i="8"/>
  <c r="D13" i="8"/>
  <c r="E13" i="8"/>
  <c r="F13" i="8"/>
  <c r="H13" i="8"/>
  <c r="G23" i="8"/>
  <c r="G22" i="8"/>
  <c r="G20" i="8"/>
  <c r="G19" i="8"/>
  <c r="G17" i="8"/>
  <c r="G16" i="8"/>
  <c r="G14" i="8"/>
  <c r="G13" i="8"/>
  <c r="D10" i="8"/>
  <c r="E10" i="8"/>
  <c r="F10" i="8"/>
  <c r="H10" i="8"/>
  <c r="D9" i="8"/>
  <c r="E9" i="8"/>
  <c r="F9" i="8"/>
  <c r="H9" i="8"/>
  <c r="G10" i="8"/>
  <c r="G9" i="8"/>
  <c r="C14" i="8"/>
  <c r="C13" i="8"/>
  <c r="C10" i="8"/>
  <c r="C9" i="8"/>
</calcChain>
</file>

<file path=xl/comments1.xml><?xml version="1.0" encoding="utf-8"?>
<comments xmlns="http://schemas.openxmlformats.org/spreadsheetml/2006/main">
  <authors>
    <author>Finans</author>
  </authors>
  <commentList>
    <comment ref="D37" authorId="0" shapeId="0">
      <text>
        <r>
          <rPr>
            <b/>
            <sz val="9"/>
            <color indexed="81"/>
            <rFont val="Tahoma"/>
            <family val="2"/>
            <charset val="204"/>
          </rPr>
          <t>Finans:</t>
        </r>
        <r>
          <rPr>
            <sz val="9"/>
            <color indexed="81"/>
            <rFont val="Tahoma"/>
            <family val="2"/>
            <charset val="204"/>
          </rPr>
          <t xml:space="preserve">
Самсонов
Демидов
Муратов
Хозу</t>
        </r>
      </text>
    </comment>
  </commentList>
</comments>
</file>

<file path=xl/sharedStrings.xml><?xml version="1.0" encoding="utf-8"?>
<sst xmlns="http://schemas.openxmlformats.org/spreadsheetml/2006/main" count="162" uniqueCount="143">
  <si>
    <t>1</t>
  </si>
  <si>
    <t>2</t>
  </si>
  <si>
    <t>3</t>
  </si>
  <si>
    <t>4</t>
  </si>
  <si>
    <t>6</t>
  </si>
  <si>
    <t>7</t>
  </si>
  <si>
    <t>8</t>
  </si>
  <si>
    <t>ИТОГО:</t>
  </si>
  <si>
    <t>Часть 1.</t>
  </si>
  <si>
    <t>Наименвание юридического лица</t>
  </si>
  <si>
    <t xml:space="preserve">                                                                ул.</t>
  </si>
  <si>
    <t>ФИО руководителя</t>
  </si>
  <si>
    <t>Козлов Владимир Петрович</t>
  </si>
  <si>
    <t>Свидетельство о гос регистрации юр лица</t>
  </si>
  <si>
    <t>Фактический и юридический адрес</t>
  </si>
  <si>
    <t>690005 г.Владивосток, ул. Светланская, 183</t>
  </si>
  <si>
    <t>Адрес электронной почты:</t>
  </si>
  <si>
    <t>Адрес официального сайта в сети "Интернет"</t>
  </si>
  <si>
    <t>Сведения о членстве в СРО</t>
  </si>
  <si>
    <t>не члены СРО</t>
  </si>
  <si>
    <t>2. Сведения об исполнителях работ по содержанию и обслуживанию дома:</t>
  </si>
  <si>
    <t>наименвание организации исполняющей работы</t>
  </si>
  <si>
    <t>адрес</t>
  </si>
  <si>
    <t>телефон диспетчерской службы</t>
  </si>
  <si>
    <t>ул. Светланская, 183</t>
  </si>
  <si>
    <t>2-222-160</t>
  </si>
  <si>
    <t>Санитарное содержание дома: уборка придомовой территории, уборка лестничных клеток, уборка мусоропровода, уборка контейнерных площадок.</t>
  </si>
  <si>
    <t>Техническое обслуживание общего имущества:</t>
  </si>
  <si>
    <t>2-269-530</t>
  </si>
  <si>
    <t>Вывоз ТБО:</t>
  </si>
  <si>
    <t>ООО " Экологическое предприятие № 1"</t>
  </si>
  <si>
    <t>Год постройки</t>
  </si>
  <si>
    <t>Количество лифтов</t>
  </si>
  <si>
    <t>Количество этажей</t>
  </si>
  <si>
    <t>Количество подъездов</t>
  </si>
  <si>
    <t>Количество м/ проводов</t>
  </si>
  <si>
    <t>Площадь жилых помещений</t>
  </si>
  <si>
    <t>Площадь не жилых помещений</t>
  </si>
  <si>
    <t>Площадь мест общего пользования</t>
  </si>
  <si>
    <t xml:space="preserve">Аварийное обслуживание: (в рабочие дни с 8-00 до 17-00 часов; </t>
  </si>
  <si>
    <t xml:space="preserve"> праздничные и выходные дни- круглосуточно</t>
  </si>
  <si>
    <t>1.2 Санитарное содержание придом. территории</t>
  </si>
  <si>
    <t>2.Текущий ремонт, всего:</t>
  </si>
  <si>
    <t>Часть 3</t>
  </si>
  <si>
    <t>1. Случаи снижения платы за качество оказываемых  услуг:</t>
  </si>
  <si>
    <t>3. Техническая характеристика дома:</t>
  </si>
  <si>
    <t xml:space="preserve">                       об исполнении договора управления многоквартирным домом </t>
  </si>
  <si>
    <t>1.1 Обслуж. общедом. коммуникаций</t>
  </si>
  <si>
    <t>1.3 Сан содерж. л/клеток</t>
  </si>
  <si>
    <t>в т.ч. услуги по управлению, налоги</t>
  </si>
  <si>
    <t xml:space="preserve">     uk-lr.ru</t>
  </si>
  <si>
    <t>нет</t>
  </si>
  <si>
    <t>Наименование работ</t>
  </si>
  <si>
    <t>период</t>
  </si>
  <si>
    <t>количество</t>
  </si>
  <si>
    <t>сумма снижения, руб.</t>
  </si>
  <si>
    <t>Вид услуги</t>
  </si>
  <si>
    <t xml:space="preserve">                                     ПЕРЕЧЕНЬ УСЛУГ</t>
  </si>
  <si>
    <t>тариф</t>
  </si>
  <si>
    <t>Остат (+) долг (-)          на нач отчет периода</t>
  </si>
  <si>
    <t>Выставлено в квитанциях</t>
  </si>
  <si>
    <t>Факт оплаты</t>
  </si>
  <si>
    <t>Выполнены работы</t>
  </si>
  <si>
    <t>Остат (+) долг (-)          на конец отчет периода</t>
  </si>
  <si>
    <t>1.Содержание жилья, Всего</t>
  </si>
  <si>
    <t>в том числе: услуги подрядчиков</t>
  </si>
  <si>
    <t>услуги по управлению</t>
  </si>
  <si>
    <t>Расшифровка статьи "Содержание жилья" по видам услуг</t>
  </si>
  <si>
    <t>в том числе: на текущий ремонт</t>
  </si>
  <si>
    <t>в т.ч. Услуги по управлению, налоги</t>
  </si>
  <si>
    <t xml:space="preserve">Генеральный директор </t>
  </si>
  <si>
    <t>В.П. Козлов</t>
  </si>
  <si>
    <t xml:space="preserve">ООО "Управляющая компания </t>
  </si>
  <si>
    <t>телефоны:</t>
  </si>
  <si>
    <t>Санитарный отдел-</t>
  </si>
  <si>
    <t>Производственный отдел-</t>
  </si>
  <si>
    <t>2-220-388</t>
  </si>
  <si>
    <t>Плановый отдел-</t>
  </si>
  <si>
    <t>2-265-417</t>
  </si>
  <si>
    <t>Ленинского района-2":</t>
  </si>
  <si>
    <t>Договор управления</t>
  </si>
  <si>
    <t>uklr2006@mail.ru</t>
  </si>
  <si>
    <t>1.4 Вывоз и утилизация ТБО</t>
  </si>
  <si>
    <t xml:space="preserve">Контактные телефоны: </t>
  </si>
  <si>
    <t>приемная</t>
  </si>
  <si>
    <t xml:space="preserve">    2-266-571</t>
  </si>
  <si>
    <t>юридический отдел</t>
  </si>
  <si>
    <t xml:space="preserve">    2-223-647 </t>
  </si>
  <si>
    <t>производственный отдел</t>
  </si>
  <si>
    <t xml:space="preserve">    2-220-388</t>
  </si>
  <si>
    <t>экономический отдел</t>
  </si>
  <si>
    <t xml:space="preserve">    2-265-417</t>
  </si>
  <si>
    <t>гл.инженер</t>
  </si>
  <si>
    <t xml:space="preserve">    2-205-087</t>
  </si>
  <si>
    <t>санитарный отдел</t>
  </si>
  <si>
    <t xml:space="preserve">    2-222-160</t>
  </si>
  <si>
    <t>гл.энергетик, инж.по лифтам</t>
  </si>
  <si>
    <t xml:space="preserve">    2-223-142</t>
  </si>
  <si>
    <t>ООО " Ярд"</t>
  </si>
  <si>
    <t>2-673-747</t>
  </si>
  <si>
    <t>1.Сведения об Управляющей компании Ленинского района-2</t>
  </si>
  <si>
    <t xml:space="preserve"> ООО "Управляющая компания Ленинского района-2"</t>
  </si>
  <si>
    <t>от 30.07.2007г. Серия 25 № 002827453</t>
  </si>
  <si>
    <t>3 178,20 м2</t>
  </si>
  <si>
    <t>Часть 4</t>
  </si>
  <si>
    <t>№ 31/а  по ул. Прапорщика Комарова</t>
  </si>
  <si>
    <t>ООО "Комфорт"</t>
  </si>
  <si>
    <t>ул. Тунгусская, 8</t>
  </si>
  <si>
    <t>Колличество проживающих</t>
  </si>
  <si>
    <t>ИТОГО ПО ДОМУ:</t>
  </si>
  <si>
    <t xml:space="preserve"> ПРОЧИЕ УСЛУГИ: </t>
  </si>
  <si>
    <t>ИТОГО ПО ПРОЧИМ УСЛУГАМ:</t>
  </si>
  <si>
    <t>Часть 2.( форма 2.8 стандарта раскрытия информации)</t>
  </si>
  <si>
    <t>переплата потребителями</t>
  </si>
  <si>
    <t>задолженность потребителей</t>
  </si>
  <si>
    <t>ВСЕГО ПО ДОМУ:</t>
  </si>
  <si>
    <t>ВСЕГО С УЧЕТОМ ОСТАТКОВ:</t>
  </si>
  <si>
    <t>4. Текущий ремонт коммуникаций, проходящих через нежилые помещения</t>
  </si>
  <si>
    <t>5. Реклама в подъездах, ООО Правильный формат"</t>
  </si>
  <si>
    <t>исполн-ль</t>
  </si>
  <si>
    <t>сумма, т.р.</t>
  </si>
  <si>
    <t>ООО " Восток Мегаполис"</t>
  </si>
  <si>
    <t>6. Телекоммуникации на общедомовом имуществе. Ростелеком.</t>
  </si>
  <si>
    <t>3.Коммунальные услуги всего:</t>
  </si>
  <si>
    <t xml:space="preserve">в том числе: </t>
  </si>
  <si>
    <t>ХВС на содержание ОИ МКД</t>
  </si>
  <si>
    <t>ГВС на содержание ОИ МКД</t>
  </si>
  <si>
    <t>Эл.энергия на содержание ОИ МКД</t>
  </si>
  <si>
    <t>Отвед. сточ. вод на содержание ОИ МКД</t>
  </si>
  <si>
    <t xml:space="preserve">                       Отчет ООО "Управляющей компании Ленинского района-2"  за 2018 г.</t>
  </si>
  <si>
    <t>305,20 м2</t>
  </si>
  <si>
    <t>400,90 м2</t>
  </si>
  <si>
    <t>1.Отчет об исполнении договора управления за 2018 г.(тыс.р.)</t>
  </si>
  <si>
    <t>переходящие остатки д/ср-в на начало 01.01. 2018г.</t>
  </si>
  <si>
    <t xml:space="preserve"> начисления и фактическое поступление средств по статьям затрат за 2018 г.(тыс.р.)</t>
  </si>
  <si>
    <t>переходящие остатки д/ср-в на конец 2018г.</t>
  </si>
  <si>
    <t>3. Перечень работ, выполненных по статье " текущий ремонт"  в 2018 году.</t>
  </si>
  <si>
    <t>План по статье "текущий ремонт" на 2019 год</t>
  </si>
  <si>
    <t>Управляющая компания предлагает: ремонт инженерных сетей ХГВС, ремонт системы электроснабжения.В случае, недостаточного количества средств по статье "текущий ремонт", выполнение предложенных работ, возможно за счет дополнительного их сбора, на основании решения общего собрания. Собственникам необходимо представить  протокол общего собрания для выполнения предложенных, или иных необходимых работ.</t>
  </si>
  <si>
    <t>6 шт</t>
  </si>
  <si>
    <t>Санитарная вырубка-обрезка  деревьев</t>
  </si>
  <si>
    <t>Вертикаль</t>
  </si>
  <si>
    <t xml:space="preserve">ИСХ. 700/03  от 11.03.2019г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</si>
</sst>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Red]0.00"/>
  </numFmts>
  <fonts count="18" x14ac:knownFonts="1">
    <font>
      <sz val="11"/>
      <color theme="1"/>
      <name val="Calibri"/>
      <family val="2"/>
      <charset val="204"/>
      <scheme val="minor"/>
    </font>
    <font>
      <sz val="10"/>
      <name val="Arial Cyr"/>
      <charset val="204"/>
    </font>
    <font>
      <b/>
      <sz val="10"/>
      <name val="Arial"/>
      <family val="2"/>
      <charset val="204"/>
    </font>
    <font>
      <sz val="8"/>
      <color theme="1"/>
      <name val="Calibri"/>
      <family val="2"/>
      <charset val="204"/>
      <scheme val="minor"/>
    </font>
    <font>
      <b/>
      <sz val="11"/>
      <color theme="1"/>
      <name val="Calibri"/>
      <family val="2"/>
      <charset val="204"/>
      <scheme val="minor"/>
    </font>
    <font>
      <u/>
      <sz val="11"/>
      <color theme="10"/>
      <name val="Calibri"/>
      <family val="2"/>
      <charset val="204"/>
    </font>
    <font>
      <sz val="10"/>
      <color theme="1"/>
      <name val="Calibri"/>
      <family val="2"/>
      <charset val="204"/>
      <scheme val="minor"/>
    </font>
    <font>
      <b/>
      <sz val="9"/>
      <color theme="1"/>
      <name val="Calibri"/>
      <family val="2"/>
      <charset val="204"/>
      <scheme val="minor"/>
    </font>
    <font>
      <b/>
      <sz val="12"/>
      <color theme="1"/>
      <name val="Calibri"/>
      <family val="2"/>
      <charset val="204"/>
      <scheme val="minor"/>
    </font>
    <font>
      <b/>
      <sz val="8"/>
      <color theme="1"/>
      <name val="Calibri"/>
      <family val="2"/>
      <charset val="204"/>
      <scheme val="minor"/>
    </font>
    <font>
      <sz val="8"/>
      <name val="Arial"/>
      <family val="2"/>
      <charset val="204"/>
    </font>
    <font>
      <b/>
      <sz val="8"/>
      <name val="Arial"/>
      <family val="2"/>
      <charset val="204"/>
    </font>
    <font>
      <b/>
      <sz val="10"/>
      <color theme="1"/>
      <name val="Calibri"/>
      <family val="2"/>
      <charset val="204"/>
      <scheme val="minor"/>
    </font>
    <font>
      <sz val="9"/>
      <color theme="10"/>
      <name val="Calibri"/>
      <family val="2"/>
      <charset val="204"/>
    </font>
    <font>
      <sz val="8"/>
      <color theme="1"/>
      <name val="Arial"/>
      <family val="2"/>
      <charset val="204"/>
    </font>
    <font>
      <sz val="9"/>
      <color theme="1"/>
      <name val="Calibri"/>
      <family val="2"/>
      <charset val="204"/>
      <scheme val="minor"/>
    </font>
    <font>
      <sz val="9"/>
      <color indexed="81"/>
      <name val="Tahoma"/>
      <family val="2"/>
      <charset val="204"/>
    </font>
    <font>
      <b/>
      <sz val="9"/>
      <color indexed="81"/>
      <name val="Tahoma"/>
      <family val="2"/>
      <charset val="204"/>
    </font>
  </fonts>
  <fills count="3">
    <fill>
      <patternFill patternType="none"/>
    </fill>
    <fill>
      <patternFill patternType="gray125"/>
    </fill>
    <fill>
      <patternFill patternType="solid">
        <fgColor theme="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s>
  <cellStyleXfs count="3">
    <xf numFmtId="0" fontId="0" fillId="0" borderId="0"/>
    <xf numFmtId="0" fontId="1" fillId="0" borderId="0"/>
    <xf numFmtId="0" fontId="5" fillId="0" borderId="0" applyNumberFormat="0" applyFill="0" applyBorder="0" applyAlignment="0" applyProtection="0">
      <alignment vertical="top"/>
      <protection locked="0"/>
    </xf>
  </cellStyleXfs>
  <cellXfs count="163">
    <xf numFmtId="0" fontId="0" fillId="0" borderId="0" xfId="0"/>
    <xf numFmtId="0" fontId="1" fillId="0" borderId="0" xfId="1"/>
    <xf numFmtId="0" fontId="2" fillId="0" borderId="0" xfId="1" applyFont="1"/>
    <xf numFmtId="0" fontId="0" fillId="0" borderId="0" xfId="0" applyFill="1"/>
    <xf numFmtId="0" fontId="4" fillId="0" borderId="0" xfId="0" applyFont="1"/>
    <xf numFmtId="0" fontId="0" fillId="0" borderId="0" xfId="0" applyFill="1" applyBorder="1"/>
    <xf numFmtId="0" fontId="3" fillId="0" borderId="1" xfId="0" applyFont="1" applyBorder="1"/>
    <xf numFmtId="0" fontId="3" fillId="0" borderId="1" xfId="0" applyFont="1" applyBorder="1" applyAlignment="1">
      <alignment horizontal="center"/>
    </xf>
    <xf numFmtId="0" fontId="2" fillId="0" borderId="7" xfId="1" applyFont="1" applyFill="1" applyBorder="1" applyAlignment="1">
      <alignment horizontal="left"/>
    </xf>
    <xf numFmtId="0" fontId="3" fillId="0" borderId="3" xfId="0" applyFont="1" applyBorder="1" applyAlignment="1">
      <alignment horizontal="center" wrapText="1"/>
    </xf>
    <xf numFmtId="0" fontId="3" fillId="0" borderId="1" xfId="0" applyFont="1" applyFill="1" applyBorder="1"/>
    <xf numFmtId="0" fontId="3" fillId="0" borderId="0" xfId="0" applyFont="1" applyBorder="1"/>
    <xf numFmtId="49" fontId="10" fillId="0" borderId="1" xfId="1" applyNumberFormat="1" applyFont="1" applyFill="1" applyBorder="1" applyAlignment="1">
      <alignment horizontal="center"/>
    </xf>
    <xf numFmtId="0" fontId="10" fillId="0" borderId="1" xfId="1" applyFont="1" applyFill="1" applyBorder="1"/>
    <xf numFmtId="0" fontId="10" fillId="0" borderId="1" xfId="1" applyFont="1" applyFill="1" applyBorder="1" applyAlignment="1">
      <alignment wrapText="1"/>
    </xf>
    <xf numFmtId="0" fontId="11" fillId="0" borderId="7" xfId="1" applyFont="1" applyFill="1" applyBorder="1" applyAlignment="1">
      <alignment horizontal="left"/>
    </xf>
    <xf numFmtId="0" fontId="10" fillId="0" borderId="7" xfId="1" applyFont="1" applyFill="1" applyBorder="1" applyAlignment="1">
      <alignment horizontal="left"/>
    </xf>
    <xf numFmtId="0" fontId="3" fillId="0" borderId="1" xfId="0" applyFont="1" applyBorder="1" applyAlignment="1">
      <alignment horizontal="center" wrapText="1"/>
    </xf>
    <xf numFmtId="0" fontId="3" fillId="0" borderId="0" xfId="0" applyFont="1"/>
    <xf numFmtId="0" fontId="9" fillId="0" borderId="0" xfId="0" applyFont="1"/>
    <xf numFmtId="0" fontId="12" fillId="0" borderId="0" xfId="0" applyFont="1"/>
    <xf numFmtId="0" fontId="6" fillId="0" borderId="0" xfId="0" applyFont="1"/>
    <xf numFmtId="0" fontId="8" fillId="0" borderId="0" xfId="0" applyFont="1"/>
    <xf numFmtId="49" fontId="10" fillId="0" borderId="7" xfId="1" applyNumberFormat="1" applyFont="1" applyFill="1" applyBorder="1" applyAlignment="1">
      <alignment horizontal="center"/>
    </xf>
    <xf numFmtId="0" fontId="10" fillId="0" borderId="7" xfId="1" applyFont="1" applyFill="1" applyBorder="1"/>
    <xf numFmtId="0" fontId="10" fillId="0" borderId="1" xfId="1" applyFont="1" applyFill="1" applyBorder="1" applyAlignment="1"/>
    <xf numFmtId="0" fontId="3" fillId="0" borderId="0" xfId="0" applyFont="1" applyBorder="1" applyAlignment="1">
      <alignment horizontal="center"/>
    </xf>
    <xf numFmtId="0" fontId="6" fillId="0" borderId="0" xfId="0" applyFont="1" applyBorder="1" applyAlignment="1"/>
    <xf numFmtId="0" fontId="0" fillId="0" borderId="0" xfId="0" applyBorder="1" applyAlignment="1"/>
    <xf numFmtId="2" fontId="0" fillId="0" borderId="0" xfId="0" applyNumberFormat="1"/>
    <xf numFmtId="0" fontId="11" fillId="0" borderId="2" xfId="1" applyFont="1" applyFill="1" applyBorder="1" applyAlignment="1">
      <alignment horizontal="left" wrapText="1"/>
    </xf>
    <xf numFmtId="0" fontId="11" fillId="0" borderId="5" xfId="1" applyFont="1" applyFill="1" applyBorder="1" applyAlignment="1">
      <alignment horizontal="left" wrapText="1"/>
    </xf>
    <xf numFmtId="0" fontId="14" fillId="0" borderId="1" xfId="0" applyFont="1" applyBorder="1" applyAlignment="1"/>
    <xf numFmtId="0" fontId="14" fillId="0" borderId="1" xfId="0" applyFont="1" applyBorder="1"/>
    <xf numFmtId="0" fontId="14" fillId="0" borderId="1" xfId="0" applyFont="1" applyFill="1" applyBorder="1" applyAlignment="1"/>
    <xf numFmtId="0" fontId="0" fillId="0" borderId="0" xfId="0" applyBorder="1" applyAlignment="1">
      <alignment vertical="center"/>
    </xf>
    <xf numFmtId="0" fontId="0" fillId="0" borderId="0" xfId="0" applyBorder="1"/>
    <xf numFmtId="0" fontId="0" fillId="0" borderId="0" xfId="0" applyFill="1" applyBorder="1" applyAlignment="1"/>
    <xf numFmtId="0" fontId="11" fillId="0" borderId="1" xfId="1" applyFont="1" applyFill="1" applyBorder="1" applyAlignment="1">
      <alignment horizontal="left" wrapText="1"/>
    </xf>
    <xf numFmtId="0" fontId="0" fillId="2" borderId="0" xfId="0" applyFill="1" applyAlignment="1">
      <alignment horizontal="center"/>
    </xf>
    <xf numFmtId="0" fontId="0" fillId="0" borderId="0" xfId="0" applyAlignment="1"/>
    <xf numFmtId="0" fontId="3" fillId="0" borderId="0" xfId="0" applyFont="1" applyFill="1" applyBorder="1" applyAlignment="1">
      <alignment horizontal="center" wrapText="1"/>
    </xf>
    <xf numFmtId="0" fontId="4" fillId="2" borderId="0" xfId="0" applyFont="1" applyFill="1"/>
    <xf numFmtId="0" fontId="0" fillId="2" borderId="0" xfId="0" applyFill="1"/>
    <xf numFmtId="0" fontId="3" fillId="2" borderId="0" xfId="0" applyFont="1" applyFill="1"/>
    <xf numFmtId="0" fontId="9" fillId="2" borderId="1" xfId="0" applyFont="1" applyFill="1" applyBorder="1" applyAlignment="1"/>
    <xf numFmtId="2" fontId="9" fillId="2" borderId="1" xfId="0" applyNumberFormat="1" applyFont="1" applyFill="1" applyBorder="1" applyAlignment="1"/>
    <xf numFmtId="2" fontId="9" fillId="2" borderId="1" xfId="0" applyNumberFormat="1" applyFont="1" applyFill="1" applyBorder="1" applyAlignment="1">
      <alignment horizontal="center"/>
    </xf>
    <xf numFmtId="164" fontId="9" fillId="2" borderId="1" xfId="0" applyNumberFormat="1" applyFont="1" applyFill="1" applyBorder="1" applyAlignment="1">
      <alignment horizontal="center"/>
    </xf>
    <xf numFmtId="2" fontId="9" fillId="2" borderId="1" xfId="0" applyNumberFormat="1" applyFont="1" applyFill="1" applyBorder="1"/>
    <xf numFmtId="164" fontId="9" fillId="2" borderId="1" xfId="0" applyNumberFormat="1" applyFont="1" applyFill="1" applyBorder="1"/>
    <xf numFmtId="164" fontId="9" fillId="2" borderId="1" xfId="0" applyNumberFormat="1" applyFont="1" applyFill="1" applyBorder="1" applyAlignment="1">
      <alignment horizontal="center" wrapText="1"/>
    </xf>
    <xf numFmtId="2" fontId="3" fillId="2" borderId="1" xfId="0" applyNumberFormat="1" applyFont="1" applyFill="1" applyBorder="1" applyAlignment="1">
      <alignment horizontal="center" wrapText="1"/>
    </xf>
    <xf numFmtId="164" fontId="3" fillId="2" borderId="1" xfId="0" applyNumberFormat="1" applyFont="1" applyFill="1" applyBorder="1" applyAlignment="1">
      <alignment horizontal="center" wrapText="1"/>
    </xf>
    <xf numFmtId="0" fontId="3" fillId="2" borderId="1" xfId="0" applyFont="1" applyFill="1" applyBorder="1" applyAlignment="1">
      <alignment horizontal="center" wrapText="1"/>
    </xf>
    <xf numFmtId="0" fontId="3" fillId="2" borderId="2" xfId="0" applyFont="1" applyFill="1" applyBorder="1" applyAlignment="1">
      <alignment horizontal="center" wrapText="1"/>
    </xf>
    <xf numFmtId="2" fontId="3" fillId="2" borderId="1" xfId="0" applyNumberFormat="1" applyFont="1" applyFill="1" applyBorder="1" applyAlignment="1">
      <alignment horizontal="center"/>
    </xf>
    <xf numFmtId="164" fontId="3" fillId="2" borderId="1" xfId="0" applyNumberFormat="1" applyFont="1" applyFill="1" applyBorder="1" applyAlignment="1">
      <alignment horizontal="center"/>
    </xf>
    <xf numFmtId="0" fontId="3" fillId="2" borderId="1" xfId="0" applyFont="1" applyFill="1" applyBorder="1" applyAlignment="1">
      <alignment horizontal="center"/>
    </xf>
    <xf numFmtId="0" fontId="3" fillId="2" borderId="2" xfId="0" applyFont="1" applyFill="1" applyBorder="1" applyAlignment="1">
      <alignment horizontal="left"/>
    </xf>
    <xf numFmtId="0" fontId="3" fillId="2" borderId="6" xfId="0" applyFont="1" applyFill="1" applyBorder="1" applyAlignment="1">
      <alignment horizontal="left"/>
    </xf>
    <xf numFmtId="0" fontId="3" fillId="2" borderId="2" xfId="0" applyFont="1" applyFill="1" applyBorder="1"/>
    <xf numFmtId="0" fontId="3" fillId="2" borderId="6" xfId="0" applyFont="1" applyFill="1" applyBorder="1"/>
    <xf numFmtId="0" fontId="3" fillId="2" borderId="2" xfId="0" applyFont="1" applyFill="1" applyBorder="1" applyAlignment="1">
      <alignment horizontal="center"/>
    </xf>
    <xf numFmtId="0" fontId="0" fillId="2" borderId="5" xfId="0" applyFill="1" applyBorder="1" applyAlignment="1">
      <alignment horizontal="center"/>
    </xf>
    <xf numFmtId="2" fontId="9" fillId="2" borderId="2" xfId="0" applyNumberFormat="1" applyFont="1" applyFill="1" applyBorder="1" applyAlignment="1">
      <alignment horizontal="center"/>
    </xf>
    <xf numFmtId="2" fontId="3" fillId="2" borderId="6" xfId="0" applyNumberFormat="1" applyFont="1" applyFill="1" applyBorder="1" applyAlignment="1">
      <alignment horizontal="center"/>
    </xf>
    <xf numFmtId="0" fontId="9" fillId="2" borderId="2" xfId="0" applyFont="1" applyFill="1" applyBorder="1" applyAlignment="1">
      <alignment horizontal="center"/>
    </xf>
    <xf numFmtId="0" fontId="9" fillId="2" borderId="1" xfId="0" applyFont="1" applyFill="1" applyBorder="1" applyAlignment="1">
      <alignment horizontal="center"/>
    </xf>
    <xf numFmtId="164" fontId="9" fillId="2" borderId="3" xfId="0" applyNumberFormat="1" applyFont="1" applyFill="1" applyBorder="1" applyAlignment="1">
      <alignment horizontal="center"/>
    </xf>
    <xf numFmtId="0" fontId="9" fillId="2" borderId="3" xfId="0" applyFont="1" applyFill="1" applyBorder="1" applyAlignment="1">
      <alignment horizontal="center"/>
    </xf>
    <xf numFmtId="164" fontId="9" fillId="2" borderId="4" xfId="0" applyNumberFormat="1" applyFont="1" applyFill="1" applyBorder="1" applyAlignment="1">
      <alignment horizontal="center"/>
    </xf>
    <xf numFmtId="0" fontId="3" fillId="2" borderId="4" xfId="0" applyFont="1" applyFill="1" applyBorder="1" applyAlignment="1"/>
    <xf numFmtId="0" fontId="3" fillId="2" borderId="8" xfId="0" applyFont="1" applyFill="1" applyBorder="1" applyAlignment="1"/>
    <xf numFmtId="164" fontId="3" fillId="2" borderId="3" xfId="0" applyNumberFormat="1" applyFont="1" applyFill="1" applyBorder="1" applyAlignment="1">
      <alignment horizontal="center"/>
    </xf>
    <xf numFmtId="2" fontId="3" fillId="2" borderId="3" xfId="0" applyNumberFormat="1" applyFont="1" applyFill="1" applyBorder="1" applyAlignment="1">
      <alignment horizontal="center"/>
    </xf>
    <xf numFmtId="164" fontId="3" fillId="2" borderId="4" xfId="0" applyNumberFormat="1" applyFont="1" applyFill="1" applyBorder="1" applyAlignment="1">
      <alignment horizontal="center"/>
    </xf>
    <xf numFmtId="2" fontId="3" fillId="2" borderId="4" xfId="0" applyNumberFormat="1" applyFont="1" applyFill="1" applyBorder="1" applyAlignment="1">
      <alignment horizontal="center"/>
    </xf>
    <xf numFmtId="0" fontId="3" fillId="2" borderId="3" xfId="0" applyFont="1" applyFill="1" applyBorder="1" applyAlignment="1">
      <alignment horizontal="center"/>
    </xf>
    <xf numFmtId="2" fontId="4" fillId="2" borderId="1" xfId="0" applyNumberFormat="1" applyFont="1" applyFill="1" applyBorder="1"/>
    <xf numFmtId="0" fontId="9" fillId="2" borderId="0" xfId="0" applyFont="1" applyFill="1" applyBorder="1" applyAlignment="1">
      <alignment horizontal="center"/>
    </xf>
    <xf numFmtId="0" fontId="0" fillId="2" borderId="0" xfId="0" applyFill="1" applyBorder="1" applyAlignment="1"/>
    <xf numFmtId="0" fontId="12" fillId="2" borderId="0" xfId="0" applyFont="1" applyFill="1"/>
    <xf numFmtId="0" fontId="3" fillId="2" borderId="0" xfId="0" applyFont="1" applyFill="1" applyAlignment="1">
      <alignment horizontal="center"/>
    </xf>
    <xf numFmtId="164" fontId="3" fillId="2" borderId="0" xfId="0" applyNumberFormat="1" applyFont="1" applyFill="1" applyAlignment="1">
      <alignment horizontal="center"/>
    </xf>
    <xf numFmtId="2" fontId="6" fillId="2" borderId="0" xfId="0" applyNumberFormat="1" applyFont="1" applyFill="1"/>
    <xf numFmtId="164" fontId="6" fillId="2" borderId="0" xfId="0" applyNumberFormat="1" applyFont="1" applyFill="1" applyAlignment="1">
      <alignment horizontal="center"/>
    </xf>
    <xf numFmtId="0" fontId="6" fillId="2" borderId="0" xfId="0" applyFont="1" applyFill="1" applyAlignment="1">
      <alignment horizontal="center"/>
    </xf>
    <xf numFmtId="164" fontId="6" fillId="2" borderId="1" xfId="0" applyNumberFormat="1" applyFont="1" applyFill="1" applyBorder="1" applyAlignment="1">
      <alignment horizontal="center"/>
    </xf>
    <xf numFmtId="0" fontId="6" fillId="2" borderId="1" xfId="0" applyFont="1" applyFill="1" applyBorder="1" applyAlignment="1">
      <alignment horizontal="center"/>
    </xf>
    <xf numFmtId="164" fontId="12" fillId="2" borderId="1" xfId="0" applyNumberFormat="1" applyFont="1" applyFill="1" applyBorder="1" applyAlignment="1">
      <alignment horizontal="center"/>
    </xf>
    <xf numFmtId="0" fontId="12" fillId="2" borderId="1" xfId="0" applyFont="1" applyFill="1" applyBorder="1" applyAlignment="1">
      <alignment horizontal="center"/>
    </xf>
    <xf numFmtId="0" fontId="12" fillId="2" borderId="0" xfId="0" applyFont="1" applyFill="1" applyBorder="1" applyAlignment="1"/>
    <xf numFmtId="0" fontId="4" fillId="2" borderId="0" xfId="0" applyFont="1" applyFill="1" applyBorder="1" applyAlignment="1"/>
    <xf numFmtId="164" fontId="12" fillId="2" borderId="0" xfId="0" applyNumberFormat="1" applyFont="1" applyFill="1" applyBorder="1" applyAlignment="1">
      <alignment horizontal="center"/>
    </xf>
    <xf numFmtId="0" fontId="12" fillId="2" borderId="0" xfId="0" applyFont="1" applyFill="1" applyBorder="1" applyAlignment="1">
      <alignment horizontal="center"/>
    </xf>
    <xf numFmtId="0" fontId="9" fillId="2" borderId="0" xfId="0" applyFont="1" applyFill="1" applyAlignment="1">
      <alignment horizontal="center"/>
    </xf>
    <xf numFmtId="0" fontId="6" fillId="2" borderId="1" xfId="0" applyFont="1" applyFill="1" applyBorder="1" applyAlignment="1">
      <alignment horizontal="center" wrapText="1"/>
    </xf>
    <xf numFmtId="0" fontId="6" fillId="2" borderId="0" xfId="0" applyFont="1" applyFill="1" applyBorder="1" applyAlignment="1"/>
    <xf numFmtId="164" fontId="0" fillId="2" borderId="0" xfId="0" applyNumberFormat="1" applyFill="1" applyBorder="1" applyAlignment="1"/>
    <xf numFmtId="2" fontId="0" fillId="2" borderId="0" xfId="0" applyNumberFormat="1" applyFill="1" applyBorder="1" applyAlignment="1"/>
    <xf numFmtId="164" fontId="0" fillId="2" borderId="0" xfId="0" applyNumberFormat="1" applyFill="1" applyBorder="1" applyAlignment="1">
      <alignment horizontal="center"/>
    </xf>
    <xf numFmtId="0" fontId="6" fillId="2" borderId="0" xfId="0" applyFont="1" applyFill="1" applyBorder="1" applyAlignment="1">
      <alignment horizontal="center"/>
    </xf>
    <xf numFmtId="0" fontId="12" fillId="2" borderId="0" xfId="0" applyFont="1" applyFill="1" applyAlignment="1">
      <alignment horizontal="center"/>
    </xf>
    <xf numFmtId="164" fontId="12" fillId="2" borderId="0" xfId="0" applyNumberFormat="1" applyFont="1" applyFill="1" applyAlignment="1">
      <alignment horizontal="center"/>
    </xf>
    <xf numFmtId="2" fontId="0" fillId="2" borderId="0" xfId="0" applyNumberFormat="1" applyFill="1"/>
    <xf numFmtId="164" fontId="0" fillId="2" borderId="0" xfId="0" applyNumberFormat="1" applyFill="1" applyAlignment="1">
      <alignment horizontal="center"/>
    </xf>
    <xf numFmtId="0" fontId="0" fillId="2" borderId="5" xfId="0" applyFill="1" applyBorder="1" applyAlignment="1">
      <alignment horizontal="center"/>
    </xf>
    <xf numFmtId="2" fontId="3" fillId="2" borderId="2" xfId="0" applyNumberFormat="1" applyFont="1" applyFill="1" applyBorder="1" applyAlignment="1">
      <alignment horizontal="center"/>
    </xf>
    <xf numFmtId="0" fontId="3" fillId="2" borderId="2" xfId="0" applyFont="1" applyFill="1" applyBorder="1" applyAlignment="1">
      <alignment horizontal="center"/>
    </xf>
    <xf numFmtId="0" fontId="0" fillId="2" borderId="5" xfId="0" applyFill="1" applyBorder="1" applyAlignment="1">
      <alignment horizontal="center"/>
    </xf>
    <xf numFmtId="0" fontId="0" fillId="2" borderId="0" xfId="0" applyFill="1" applyBorder="1" applyAlignment="1">
      <alignment horizontal="center"/>
    </xf>
    <xf numFmtId="17" fontId="6" fillId="2" borderId="1" xfId="0" applyNumberFormat="1" applyFont="1" applyFill="1" applyBorder="1" applyAlignment="1">
      <alignment horizontal="center" wrapText="1"/>
    </xf>
    <xf numFmtId="0" fontId="3" fillId="0" borderId="2" xfId="0" applyFont="1" applyBorder="1" applyAlignment="1">
      <alignment horizontal="center"/>
    </xf>
    <xf numFmtId="0" fontId="3" fillId="0" borderId="6" xfId="0" applyFont="1" applyBorder="1" applyAlignment="1">
      <alignment horizontal="center"/>
    </xf>
    <xf numFmtId="0" fontId="10" fillId="0" borderId="2" xfId="1" applyFont="1" applyFill="1" applyBorder="1" applyAlignment="1">
      <alignment horizontal="center"/>
    </xf>
    <xf numFmtId="0" fontId="10" fillId="0" borderId="6" xfId="1" applyFont="1" applyFill="1" applyBorder="1" applyAlignment="1">
      <alignment horizontal="center"/>
    </xf>
    <xf numFmtId="49" fontId="10" fillId="0" borderId="2" xfId="1" applyNumberFormat="1" applyFont="1" applyFill="1" applyBorder="1" applyAlignment="1">
      <alignment horizontal="center"/>
    </xf>
    <xf numFmtId="0" fontId="0" fillId="0" borderId="6" xfId="0" applyBorder="1" applyAlignment="1">
      <alignment horizontal="center"/>
    </xf>
    <xf numFmtId="0" fontId="14" fillId="0" borderId="1" xfId="0" applyFont="1" applyBorder="1" applyAlignment="1">
      <alignment horizontal="center" vertical="center"/>
    </xf>
    <xf numFmtId="49" fontId="5" fillId="0" borderId="2" xfId="2" applyNumberFormat="1" applyFill="1" applyBorder="1" applyAlignment="1" applyProtection="1">
      <alignment horizontal="center"/>
    </xf>
    <xf numFmtId="49" fontId="5" fillId="0" borderId="6" xfId="2" applyNumberFormat="1" applyFill="1" applyBorder="1" applyAlignment="1" applyProtection="1">
      <alignment horizontal="center"/>
    </xf>
    <xf numFmtId="49" fontId="13" fillId="0" borderId="2" xfId="2" applyNumberFormat="1" applyFont="1" applyFill="1" applyBorder="1" applyAlignment="1" applyProtection="1">
      <alignment horizontal="center"/>
    </xf>
    <xf numFmtId="49" fontId="13" fillId="0" borderId="6" xfId="2" applyNumberFormat="1" applyFont="1" applyFill="1" applyBorder="1" applyAlignment="1" applyProtection="1">
      <alignment horizontal="center"/>
    </xf>
    <xf numFmtId="49" fontId="10" fillId="0" borderId="6" xfId="1" applyNumberFormat="1" applyFont="1" applyFill="1" applyBorder="1" applyAlignment="1">
      <alignment horizontal="center"/>
    </xf>
    <xf numFmtId="0" fontId="11" fillId="0" borderId="2" xfId="1" applyFont="1" applyFill="1" applyBorder="1" applyAlignment="1">
      <alignment horizontal="left" wrapText="1"/>
    </xf>
    <xf numFmtId="0" fontId="11" fillId="0" borderId="5" xfId="1" applyFont="1" applyFill="1" applyBorder="1" applyAlignment="1">
      <alignment horizontal="left" wrapText="1"/>
    </xf>
    <xf numFmtId="0" fontId="11" fillId="0" borderId="6" xfId="1" applyFont="1" applyFill="1" applyBorder="1" applyAlignment="1">
      <alignment horizontal="left" wrapText="1"/>
    </xf>
    <xf numFmtId="14" fontId="3" fillId="0" borderId="2" xfId="0" applyNumberFormat="1" applyFont="1" applyBorder="1" applyAlignment="1">
      <alignment horizontal="center"/>
    </xf>
    <xf numFmtId="0" fontId="9" fillId="2" borderId="5" xfId="0" applyFont="1" applyFill="1" applyBorder="1" applyAlignment="1">
      <alignment wrapText="1"/>
    </xf>
    <xf numFmtId="0" fontId="9" fillId="2" borderId="6" xfId="0" applyFont="1" applyFill="1" applyBorder="1" applyAlignment="1">
      <alignment wrapText="1"/>
    </xf>
    <xf numFmtId="0" fontId="7" fillId="2" borderId="5" xfId="0" applyFont="1" applyFill="1" applyBorder="1" applyAlignment="1">
      <alignment horizontal="center" wrapText="1"/>
    </xf>
    <xf numFmtId="0" fontId="15" fillId="2" borderId="5" xfId="0" applyFont="1" applyFill="1" applyBorder="1" applyAlignment="1">
      <alignment horizontal="center" wrapText="1"/>
    </xf>
    <xf numFmtId="0" fontId="15" fillId="2" borderId="6" xfId="0" applyFont="1" applyFill="1" applyBorder="1" applyAlignment="1">
      <alignment horizontal="center" wrapText="1"/>
    </xf>
    <xf numFmtId="0" fontId="3" fillId="2" borderId="2" xfId="0" applyFont="1" applyFill="1" applyBorder="1" applyAlignment="1">
      <alignment horizontal="center"/>
    </xf>
    <xf numFmtId="0" fontId="0" fillId="2" borderId="5" xfId="0" applyFill="1" applyBorder="1" applyAlignment="1">
      <alignment horizontal="center"/>
    </xf>
    <xf numFmtId="0" fontId="9" fillId="2" borderId="2" xfId="0" applyFont="1" applyFill="1" applyBorder="1" applyAlignment="1">
      <alignment horizontal="center" wrapText="1"/>
    </xf>
    <xf numFmtId="0" fontId="0" fillId="2" borderId="6" xfId="0" applyFill="1" applyBorder="1" applyAlignment="1">
      <alignment horizontal="center" wrapText="1"/>
    </xf>
    <xf numFmtId="0" fontId="9" fillId="2" borderId="2" xfId="0" applyFont="1" applyFill="1" applyBorder="1" applyAlignment="1">
      <alignment wrapText="1"/>
    </xf>
    <xf numFmtId="0" fontId="0" fillId="2" borderId="6" xfId="0" applyFill="1" applyBorder="1" applyAlignment="1">
      <alignment wrapText="1"/>
    </xf>
    <xf numFmtId="0" fontId="9" fillId="2" borderId="2" xfId="0" applyFont="1" applyFill="1" applyBorder="1" applyAlignment="1">
      <alignment horizontal="center"/>
    </xf>
    <xf numFmtId="0" fontId="4" fillId="2" borderId="6" xfId="0" applyFont="1" applyFill="1" applyBorder="1" applyAlignment="1">
      <alignment horizontal="center"/>
    </xf>
    <xf numFmtId="0" fontId="3" fillId="2" borderId="2" xfId="0" applyFont="1" applyFill="1" applyBorder="1" applyAlignment="1">
      <alignment horizontal="left" wrapText="1"/>
    </xf>
    <xf numFmtId="0" fontId="3" fillId="2" borderId="6" xfId="0" applyFont="1" applyFill="1" applyBorder="1" applyAlignment="1">
      <alignment horizontal="left" wrapText="1"/>
    </xf>
    <xf numFmtId="0" fontId="9" fillId="2" borderId="2" xfId="0" applyFont="1" applyFill="1" applyBorder="1" applyAlignment="1">
      <alignment horizontal="left" wrapText="1"/>
    </xf>
    <xf numFmtId="0" fontId="4" fillId="0" borderId="6" xfId="0" applyFont="1" applyBorder="1" applyAlignment="1">
      <alignment horizontal="left" wrapText="1"/>
    </xf>
    <xf numFmtId="0" fontId="0" fillId="0" borderId="6" xfId="0" applyBorder="1" applyAlignment="1">
      <alignment horizontal="left" wrapText="1"/>
    </xf>
    <xf numFmtId="0" fontId="9" fillId="2" borderId="7" xfId="0" applyFont="1" applyFill="1" applyBorder="1" applyAlignment="1">
      <alignment wrapText="1"/>
    </xf>
    <xf numFmtId="0" fontId="9" fillId="2" borderId="8" xfId="0" applyFont="1" applyFill="1" applyBorder="1" applyAlignment="1">
      <alignment wrapText="1"/>
    </xf>
    <xf numFmtId="0" fontId="6" fillId="2" borderId="2" xfId="0" applyFont="1" applyFill="1" applyBorder="1" applyAlignment="1">
      <alignment horizontal="center"/>
    </xf>
    <xf numFmtId="0" fontId="0" fillId="2" borderId="6" xfId="0" applyFill="1" applyBorder="1" applyAlignment="1">
      <alignment horizontal="center"/>
    </xf>
    <xf numFmtId="0" fontId="6" fillId="2" borderId="2" xfId="0" applyFont="1" applyFill="1" applyBorder="1" applyAlignment="1">
      <alignment horizontal="left" wrapText="1"/>
    </xf>
    <xf numFmtId="0" fontId="0" fillId="2" borderId="5" xfId="0" applyFill="1" applyBorder="1" applyAlignment="1">
      <alignment horizontal="left" wrapText="1"/>
    </xf>
    <xf numFmtId="0" fontId="0" fillId="2" borderId="6" xfId="0" applyFill="1" applyBorder="1" applyAlignment="1">
      <alignment horizontal="left" wrapText="1"/>
    </xf>
    <xf numFmtId="0" fontId="12" fillId="2" borderId="2" xfId="0" applyFont="1" applyFill="1" applyBorder="1" applyAlignment="1"/>
    <xf numFmtId="0" fontId="4" fillId="2" borderId="5" xfId="0" applyFont="1" applyFill="1" applyBorder="1" applyAlignment="1"/>
    <xf numFmtId="0" fontId="4" fillId="2" borderId="6" xfId="0" applyFont="1" applyFill="1" applyBorder="1" applyAlignment="1"/>
    <xf numFmtId="0" fontId="6" fillId="2" borderId="0" xfId="0" applyFont="1" applyFill="1" applyAlignment="1">
      <alignment wrapText="1"/>
    </xf>
    <xf numFmtId="0" fontId="9" fillId="2" borderId="2" xfId="0" applyFont="1" applyFill="1" applyBorder="1" applyAlignment="1"/>
    <xf numFmtId="0" fontId="0" fillId="2" borderId="6" xfId="0" applyFill="1" applyBorder="1" applyAlignment="1"/>
    <xf numFmtId="0" fontId="0" fillId="2" borderId="5" xfId="0" applyFill="1" applyBorder="1" applyAlignment="1"/>
    <xf numFmtId="0" fontId="9" fillId="2" borderId="7" xfId="0" applyFont="1" applyFill="1" applyBorder="1" applyAlignment="1">
      <alignment horizontal="center"/>
    </xf>
    <xf numFmtId="0" fontId="0" fillId="2" borderId="7" xfId="0" applyFill="1" applyBorder="1" applyAlignment="1"/>
  </cellXfs>
  <cellStyles count="3">
    <cellStyle name="Гиперссылка" xfId="2" builtinId="8"/>
    <cellStyle name="Обычный" xfId="0" builtinId="0"/>
    <cellStyle name="Обычный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ukl2006@mail.ru" TargetMode="External"/><Relationship Id="rId1" Type="http://schemas.openxmlformats.org/officeDocument/2006/relationships/hyperlink" Target="mailto:uklr2006@mail.ru"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6"/>
  <sheetViews>
    <sheetView tabSelected="1" workbookViewId="0">
      <selection activeCell="G7" sqref="G7"/>
    </sheetView>
  </sheetViews>
  <sheetFormatPr defaultRowHeight="15" x14ac:dyDescent="0.25"/>
  <cols>
    <col min="1" max="1" width="3" customWidth="1"/>
    <col min="2" max="2" width="27.7109375" customWidth="1"/>
    <col min="3" max="3" width="22.42578125" customWidth="1"/>
    <col min="4" max="4" width="26.85546875" customWidth="1"/>
  </cols>
  <sheetData>
    <row r="1" spans="1:4" x14ac:dyDescent="0.25">
      <c r="A1" s="2" t="s">
        <v>129</v>
      </c>
      <c r="C1" s="1"/>
    </row>
    <row r="2" spans="1:4" ht="15" customHeight="1" x14ac:dyDescent="0.25">
      <c r="A2" s="2" t="s">
        <v>46</v>
      </c>
      <c r="C2" s="4"/>
    </row>
    <row r="3" spans="1:4" ht="15.75" x14ac:dyDescent="0.25">
      <c r="B3" s="4" t="s">
        <v>10</v>
      </c>
      <c r="C3" s="22" t="s">
        <v>105</v>
      </c>
    </row>
    <row r="4" spans="1:4" s="21" customFormat="1" ht="14.25" customHeight="1" x14ac:dyDescent="0.2">
      <c r="A4" s="20" t="s">
        <v>142</v>
      </c>
      <c r="C4" s="20"/>
    </row>
    <row r="5" spans="1:4" ht="15" customHeight="1" x14ac:dyDescent="0.25">
      <c r="A5" s="4" t="s">
        <v>8</v>
      </c>
      <c r="C5" s="4"/>
    </row>
    <row r="6" spans="1:4" s="21" customFormat="1" ht="12.75" customHeight="1" x14ac:dyDescent="0.25">
      <c r="A6" s="4" t="s">
        <v>100</v>
      </c>
      <c r="C6" s="20"/>
    </row>
    <row r="7" spans="1:4" s="21" customFormat="1" ht="12.75" customHeight="1" x14ac:dyDescent="0.25">
      <c r="A7" s="5"/>
      <c r="B7"/>
      <c r="C7"/>
      <c r="D7"/>
    </row>
    <row r="8" spans="1:4" s="3" customFormat="1" ht="15" customHeight="1" x14ac:dyDescent="0.25">
      <c r="A8" s="12" t="s">
        <v>0</v>
      </c>
      <c r="B8" s="13" t="s">
        <v>9</v>
      </c>
      <c r="C8" s="25" t="s">
        <v>101</v>
      </c>
      <c r="D8" s="10"/>
    </row>
    <row r="9" spans="1:4" s="3" customFormat="1" ht="12" customHeight="1" x14ac:dyDescent="0.25">
      <c r="A9" s="12" t="s">
        <v>1</v>
      </c>
      <c r="B9" s="13" t="s">
        <v>11</v>
      </c>
      <c r="C9" s="115" t="s">
        <v>12</v>
      </c>
      <c r="D9" s="116"/>
    </row>
    <row r="10" spans="1:4" s="3" customFormat="1" ht="24" customHeight="1" x14ac:dyDescent="0.25">
      <c r="A10" s="12" t="s">
        <v>2</v>
      </c>
      <c r="B10" s="14" t="s">
        <v>13</v>
      </c>
      <c r="C10" s="117" t="s">
        <v>102</v>
      </c>
      <c r="D10" s="118"/>
    </row>
    <row r="11" spans="1:4" s="3" customFormat="1" ht="15" customHeight="1" x14ac:dyDescent="0.25">
      <c r="A11" s="12" t="s">
        <v>3</v>
      </c>
      <c r="B11" s="13" t="s">
        <v>14</v>
      </c>
      <c r="C11" s="115" t="s">
        <v>15</v>
      </c>
      <c r="D11" s="116"/>
    </row>
    <row r="12" spans="1:4" s="3" customFormat="1" ht="17.25" customHeight="1" x14ac:dyDescent="0.25">
      <c r="A12" s="119">
        <v>5</v>
      </c>
      <c r="B12" s="119" t="s">
        <v>83</v>
      </c>
      <c r="C12" s="32" t="s">
        <v>84</v>
      </c>
      <c r="D12" s="33" t="s">
        <v>85</v>
      </c>
    </row>
    <row r="13" spans="1:4" s="3" customFormat="1" ht="14.25" customHeight="1" x14ac:dyDescent="0.25">
      <c r="A13" s="119"/>
      <c r="B13" s="119"/>
      <c r="C13" s="32" t="s">
        <v>86</v>
      </c>
      <c r="D13" s="33" t="s">
        <v>87</v>
      </c>
    </row>
    <row r="14" spans="1:4" s="3" customFormat="1" x14ac:dyDescent="0.25">
      <c r="A14" s="119"/>
      <c r="B14" s="119"/>
      <c r="C14" s="32" t="s">
        <v>88</v>
      </c>
      <c r="D14" s="33" t="s">
        <v>89</v>
      </c>
    </row>
    <row r="15" spans="1:4" s="3" customFormat="1" ht="16.5" customHeight="1" x14ac:dyDescent="0.25">
      <c r="A15" s="119"/>
      <c r="B15" s="119"/>
      <c r="C15" s="32" t="s">
        <v>90</v>
      </c>
      <c r="D15" s="33" t="s">
        <v>91</v>
      </c>
    </row>
    <row r="16" spans="1:4" s="3" customFormat="1" ht="16.5" customHeight="1" x14ac:dyDescent="0.25">
      <c r="A16" s="119"/>
      <c r="B16" s="119"/>
      <c r="C16" s="32" t="s">
        <v>92</v>
      </c>
      <c r="D16" s="33" t="s">
        <v>93</v>
      </c>
    </row>
    <row r="17" spans="1:4" s="5" customFormat="1" ht="15.75" customHeight="1" x14ac:dyDescent="0.25">
      <c r="A17" s="119"/>
      <c r="B17" s="119"/>
      <c r="C17" s="32" t="s">
        <v>94</v>
      </c>
      <c r="D17" s="33" t="s">
        <v>95</v>
      </c>
    </row>
    <row r="18" spans="1:4" s="5" customFormat="1" ht="15.75" customHeight="1" x14ac:dyDescent="0.25">
      <c r="A18" s="119"/>
      <c r="B18" s="119"/>
      <c r="C18" s="34" t="s">
        <v>96</v>
      </c>
      <c r="D18" s="33" t="s">
        <v>97</v>
      </c>
    </row>
    <row r="19" spans="1:4" ht="21.75" customHeight="1" x14ac:dyDescent="0.25">
      <c r="A19" s="12" t="s">
        <v>4</v>
      </c>
      <c r="B19" s="13" t="s">
        <v>16</v>
      </c>
      <c r="C19" s="120" t="s">
        <v>81</v>
      </c>
      <c r="D19" s="121"/>
    </row>
    <row r="20" spans="1:4" s="5" customFormat="1" ht="28.5" customHeight="1" x14ac:dyDescent="0.25">
      <c r="A20" s="12" t="s">
        <v>5</v>
      </c>
      <c r="B20" s="13" t="s">
        <v>17</v>
      </c>
      <c r="C20" s="122" t="s">
        <v>50</v>
      </c>
      <c r="D20" s="123"/>
    </row>
    <row r="21" spans="1:4" s="5" customFormat="1" ht="15" customHeight="1" x14ac:dyDescent="0.25">
      <c r="A21" s="12" t="s">
        <v>6</v>
      </c>
      <c r="B21" s="13" t="s">
        <v>18</v>
      </c>
      <c r="C21" s="117" t="s">
        <v>19</v>
      </c>
      <c r="D21" s="124"/>
    </row>
    <row r="22" spans="1:4" ht="13.5" customHeight="1" x14ac:dyDescent="0.25">
      <c r="A22" s="23"/>
      <c r="B22" s="24"/>
      <c r="C22" s="23"/>
      <c r="D22" s="23"/>
    </row>
    <row r="23" spans="1:4" x14ac:dyDescent="0.25">
      <c r="A23" s="8" t="s">
        <v>20</v>
      </c>
      <c r="B23" s="16"/>
      <c r="C23" s="16"/>
      <c r="D23" s="16"/>
    </row>
    <row r="24" spans="1:4" ht="12.75" customHeight="1" x14ac:dyDescent="0.25">
      <c r="A24" s="15"/>
      <c r="B24" s="16"/>
      <c r="C24" s="16"/>
      <c r="D24" s="16"/>
    </row>
    <row r="25" spans="1:4" ht="23.25" x14ac:dyDescent="0.25">
      <c r="A25" s="6"/>
      <c r="B25" s="17" t="s">
        <v>21</v>
      </c>
      <c r="C25" s="7" t="s">
        <v>22</v>
      </c>
      <c r="D25" s="9" t="s">
        <v>23</v>
      </c>
    </row>
    <row r="26" spans="1:4" ht="24" customHeight="1" x14ac:dyDescent="0.25">
      <c r="A26" s="125" t="s">
        <v>26</v>
      </c>
      <c r="B26" s="126"/>
      <c r="C26" s="126"/>
      <c r="D26" s="127"/>
    </row>
    <row r="27" spans="1:4" ht="12" customHeight="1" x14ac:dyDescent="0.25">
      <c r="A27" s="30"/>
      <c r="B27" s="31"/>
      <c r="C27" s="31"/>
      <c r="D27" s="38"/>
    </row>
    <row r="28" spans="1:4" ht="13.5" customHeight="1" x14ac:dyDescent="0.25">
      <c r="A28" s="7">
        <v>1</v>
      </c>
      <c r="B28" s="6" t="s">
        <v>98</v>
      </c>
      <c r="C28" s="6" t="s">
        <v>24</v>
      </c>
      <c r="D28" s="6" t="s">
        <v>25</v>
      </c>
    </row>
    <row r="29" spans="1:4" x14ac:dyDescent="0.25">
      <c r="A29" s="19" t="s">
        <v>27</v>
      </c>
      <c r="B29" s="18"/>
      <c r="C29" s="18"/>
      <c r="D29" s="18"/>
    </row>
    <row r="30" spans="1:4" x14ac:dyDescent="0.25">
      <c r="A30" s="7">
        <v>1</v>
      </c>
      <c r="B30" s="6" t="s">
        <v>106</v>
      </c>
      <c r="C30" s="6" t="s">
        <v>24</v>
      </c>
      <c r="D30" s="6" t="s">
        <v>99</v>
      </c>
    </row>
    <row r="31" spans="1:4" x14ac:dyDescent="0.25">
      <c r="A31" s="19" t="s">
        <v>39</v>
      </c>
      <c r="B31" s="18"/>
      <c r="C31" s="18"/>
      <c r="D31" s="18"/>
    </row>
    <row r="32" spans="1:4" x14ac:dyDescent="0.25">
      <c r="A32" s="19" t="s">
        <v>40</v>
      </c>
      <c r="B32" s="18"/>
      <c r="C32" s="18"/>
      <c r="D32" s="18"/>
    </row>
    <row r="33" spans="1:4" x14ac:dyDescent="0.25">
      <c r="A33" s="7">
        <v>1</v>
      </c>
      <c r="B33" s="6" t="s">
        <v>121</v>
      </c>
      <c r="C33" s="6" t="s">
        <v>107</v>
      </c>
      <c r="D33" s="6" t="s">
        <v>28</v>
      </c>
    </row>
    <row r="34" spans="1:4" x14ac:dyDescent="0.25">
      <c r="A34" s="19" t="s">
        <v>29</v>
      </c>
      <c r="B34" s="18"/>
      <c r="C34" s="18"/>
      <c r="D34" s="18"/>
    </row>
    <row r="35" spans="1:4" x14ac:dyDescent="0.25">
      <c r="A35" s="7">
        <v>1</v>
      </c>
      <c r="B35" s="6" t="s">
        <v>30</v>
      </c>
      <c r="C35" s="6" t="s">
        <v>24</v>
      </c>
      <c r="D35" s="6" t="s">
        <v>25</v>
      </c>
    </row>
    <row r="36" spans="1:4" ht="15" customHeight="1" x14ac:dyDescent="0.25">
      <c r="A36" s="26"/>
      <c r="B36" s="11"/>
      <c r="C36" s="11"/>
      <c r="D36" s="11"/>
    </row>
    <row r="37" spans="1:4" x14ac:dyDescent="0.25">
      <c r="A37" s="4" t="s">
        <v>45</v>
      </c>
      <c r="B37" s="18"/>
      <c r="C37" s="18"/>
      <c r="D37" s="18"/>
    </row>
    <row r="38" spans="1:4" x14ac:dyDescent="0.25">
      <c r="A38" s="7">
        <v>1</v>
      </c>
      <c r="B38" s="6" t="s">
        <v>31</v>
      </c>
      <c r="C38" s="113">
        <v>1965</v>
      </c>
      <c r="D38" s="114"/>
    </row>
    <row r="39" spans="1:4" ht="15" customHeight="1" x14ac:dyDescent="0.25">
      <c r="A39" s="7">
        <v>2</v>
      </c>
      <c r="B39" s="6" t="s">
        <v>33</v>
      </c>
      <c r="C39" s="113">
        <v>5</v>
      </c>
      <c r="D39" s="114"/>
    </row>
    <row r="40" spans="1:4" x14ac:dyDescent="0.25">
      <c r="A40" s="7">
        <v>3</v>
      </c>
      <c r="B40" s="6" t="s">
        <v>34</v>
      </c>
      <c r="C40" s="113">
        <v>4</v>
      </c>
      <c r="D40" s="114"/>
    </row>
    <row r="41" spans="1:4" x14ac:dyDescent="0.25">
      <c r="A41" s="7">
        <v>4</v>
      </c>
      <c r="B41" s="6" t="s">
        <v>32</v>
      </c>
      <c r="C41" s="113" t="s">
        <v>51</v>
      </c>
      <c r="D41" s="114"/>
    </row>
    <row r="42" spans="1:4" ht="15" customHeight="1" x14ac:dyDescent="0.25">
      <c r="A42" s="7">
        <v>5</v>
      </c>
      <c r="B42" s="6" t="s">
        <v>35</v>
      </c>
      <c r="C42" s="113" t="s">
        <v>51</v>
      </c>
      <c r="D42" s="114"/>
    </row>
    <row r="43" spans="1:4" x14ac:dyDescent="0.25">
      <c r="A43" s="7">
        <v>6</v>
      </c>
      <c r="B43" s="6" t="s">
        <v>36</v>
      </c>
      <c r="C43" s="113" t="s">
        <v>103</v>
      </c>
      <c r="D43" s="114"/>
    </row>
    <row r="44" spans="1:4" x14ac:dyDescent="0.25">
      <c r="A44" s="7">
        <v>7</v>
      </c>
      <c r="B44" s="6" t="s">
        <v>37</v>
      </c>
      <c r="C44" s="113" t="s">
        <v>131</v>
      </c>
      <c r="D44" s="114"/>
    </row>
    <row r="45" spans="1:4" x14ac:dyDescent="0.25">
      <c r="A45" s="7">
        <v>8</v>
      </c>
      <c r="B45" s="6" t="s">
        <v>38</v>
      </c>
      <c r="C45" s="113" t="s">
        <v>130</v>
      </c>
      <c r="D45" s="114"/>
    </row>
    <row r="46" spans="1:4" x14ac:dyDescent="0.25">
      <c r="A46" s="7">
        <v>9</v>
      </c>
      <c r="B46" s="6" t="s">
        <v>108</v>
      </c>
      <c r="C46" s="113">
        <v>92</v>
      </c>
      <c r="D46" s="118"/>
    </row>
    <row r="47" spans="1:4" x14ac:dyDescent="0.25">
      <c r="A47" s="7">
        <v>10</v>
      </c>
      <c r="B47" s="6" t="s">
        <v>80</v>
      </c>
      <c r="C47" s="128">
        <v>39965</v>
      </c>
      <c r="D47" s="114"/>
    </row>
    <row r="48" spans="1:4" x14ac:dyDescent="0.25">
      <c r="A48" s="4"/>
    </row>
    <row r="49" spans="1:4" x14ac:dyDescent="0.25">
      <c r="A49" s="4"/>
    </row>
    <row r="51" spans="1:4" x14ac:dyDescent="0.25">
      <c r="A51" s="35"/>
      <c r="B51" s="35"/>
      <c r="C51" s="28"/>
      <c r="D51" s="36"/>
    </row>
    <row r="52" spans="1:4" x14ac:dyDescent="0.25">
      <c r="A52" s="35"/>
      <c r="B52" s="35"/>
      <c r="C52" s="28"/>
      <c r="D52" s="36"/>
    </row>
    <row r="53" spans="1:4" x14ac:dyDescent="0.25">
      <c r="A53" s="35"/>
      <c r="B53" s="35"/>
      <c r="C53" s="28"/>
      <c r="D53" s="36"/>
    </row>
    <row r="54" spans="1:4" x14ac:dyDescent="0.25">
      <c r="A54" s="35"/>
      <c r="B54" s="35"/>
      <c r="C54" s="28"/>
      <c r="D54" s="36"/>
    </row>
    <row r="55" spans="1:4" x14ac:dyDescent="0.25">
      <c r="A55" s="35"/>
      <c r="B55" s="35"/>
      <c r="C55" s="27"/>
      <c r="D55" s="36"/>
    </row>
    <row r="56" spans="1:4" x14ac:dyDescent="0.25">
      <c r="A56" s="35"/>
      <c r="B56" s="35"/>
      <c r="C56" s="37"/>
      <c r="D56" s="36"/>
    </row>
  </sheetData>
  <mergeCells count="19">
    <mergeCell ref="C44:D44"/>
    <mergeCell ref="C45:D45"/>
    <mergeCell ref="C47:D47"/>
    <mergeCell ref="C39:D39"/>
    <mergeCell ref="C40:D40"/>
    <mergeCell ref="C41:D41"/>
    <mergeCell ref="C42:D42"/>
    <mergeCell ref="C43:D43"/>
    <mergeCell ref="C46:D46"/>
    <mergeCell ref="C38:D38"/>
    <mergeCell ref="C9:D9"/>
    <mergeCell ref="C10:D10"/>
    <mergeCell ref="C11:D11"/>
    <mergeCell ref="A12:A18"/>
    <mergeCell ref="B12:B18"/>
    <mergeCell ref="C19:D19"/>
    <mergeCell ref="C20:D20"/>
    <mergeCell ref="C21:D21"/>
    <mergeCell ref="A26:D26"/>
  </mergeCells>
  <hyperlinks>
    <hyperlink ref="C19" r:id="rId1"/>
    <hyperlink ref="C20" r:id="rId2" display="ukl2006@mail.ru"/>
  </hyperlinks>
  <pageMargins left="0.74" right="0" top="0.74803149606299213" bottom="0.75" header="0.31496062992125984" footer="0.31496062992125984"/>
  <pageSetup paperSize="9" orientation="portrait" verticalDpi="0"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74"/>
  <sheetViews>
    <sheetView topLeftCell="A58" workbookViewId="0">
      <selection activeCell="K30" sqref="K30"/>
    </sheetView>
  </sheetViews>
  <sheetFormatPr defaultRowHeight="15" x14ac:dyDescent="0.25"/>
  <cols>
    <col min="1" max="1" width="15.85546875" style="43" customWidth="1"/>
    <col min="2" max="2" width="13.42578125" style="83" customWidth="1"/>
    <col min="3" max="3" width="8.5703125" style="84" customWidth="1"/>
    <col min="4" max="4" width="7.85546875" style="105" customWidth="1"/>
    <col min="5" max="5" width="10.140625" style="106" customWidth="1"/>
    <col min="6" max="7" width="9.7109375" style="39" customWidth="1"/>
    <col min="8" max="8" width="12.140625" style="83" customWidth="1"/>
  </cols>
  <sheetData>
    <row r="1" spans="1:26" x14ac:dyDescent="0.25">
      <c r="A1" s="42" t="s">
        <v>112</v>
      </c>
      <c r="B1" s="43"/>
      <c r="C1" s="39"/>
      <c r="D1" s="39"/>
      <c r="E1" s="43"/>
      <c r="F1" s="43"/>
      <c r="H1" s="44"/>
      <c r="I1" s="36"/>
      <c r="J1" s="36"/>
      <c r="K1" s="36"/>
      <c r="L1" s="36"/>
      <c r="M1" s="36"/>
      <c r="N1" s="36"/>
      <c r="O1" s="36"/>
      <c r="P1" s="36"/>
      <c r="Q1" s="36"/>
      <c r="R1" s="36"/>
      <c r="S1" s="36"/>
      <c r="T1" s="36"/>
      <c r="U1" s="36"/>
      <c r="V1" s="36"/>
      <c r="W1" s="36"/>
      <c r="X1" s="36"/>
      <c r="Y1" s="36"/>
      <c r="Z1" s="36"/>
    </row>
    <row r="2" spans="1:26" x14ac:dyDescent="0.25">
      <c r="A2" s="42" t="s">
        <v>132</v>
      </c>
      <c r="B2" s="43"/>
      <c r="C2" s="39"/>
      <c r="D2" s="39"/>
      <c r="E2" s="43"/>
      <c r="F2" s="43"/>
      <c r="H2" s="44"/>
      <c r="I2" s="36"/>
      <c r="J2" s="36"/>
      <c r="K2" s="36"/>
      <c r="L2" s="36"/>
      <c r="M2" s="36"/>
      <c r="N2" s="36"/>
      <c r="O2" s="36"/>
      <c r="P2" s="36"/>
      <c r="Q2" s="36"/>
      <c r="R2" s="36"/>
      <c r="S2" s="36"/>
      <c r="T2" s="36"/>
      <c r="U2" s="36"/>
      <c r="V2" s="36"/>
      <c r="W2" s="36"/>
      <c r="X2" s="36"/>
      <c r="Y2" s="36"/>
      <c r="Z2" s="36"/>
    </row>
    <row r="3" spans="1:26" ht="21.75" customHeight="1" x14ac:dyDescent="0.25">
      <c r="A3" s="129" t="s">
        <v>133</v>
      </c>
      <c r="B3" s="129"/>
      <c r="C3" s="45"/>
      <c r="D3" s="46">
        <f>D4+D5</f>
        <v>-0.67000000000001592</v>
      </c>
      <c r="E3" s="47"/>
      <c r="F3" s="48"/>
      <c r="G3" s="48"/>
      <c r="H3" s="49"/>
      <c r="I3" s="41"/>
      <c r="J3" s="36"/>
      <c r="K3" s="36"/>
      <c r="L3" s="36"/>
      <c r="M3" s="36"/>
      <c r="N3" s="36"/>
      <c r="O3" s="36"/>
      <c r="P3" s="36"/>
      <c r="Q3" s="36"/>
      <c r="R3" s="36"/>
      <c r="S3" s="36"/>
      <c r="T3" s="36"/>
      <c r="U3" s="36"/>
      <c r="V3" s="36"/>
      <c r="W3" s="36"/>
      <c r="X3" s="36"/>
      <c r="Y3" s="36"/>
      <c r="Z3" s="36"/>
    </row>
    <row r="4" spans="1:26" ht="15" customHeight="1" x14ac:dyDescent="0.25">
      <c r="A4" s="129" t="s">
        <v>113</v>
      </c>
      <c r="B4" s="130"/>
      <c r="C4" s="45"/>
      <c r="D4" s="46">
        <v>170.67</v>
      </c>
      <c r="E4" s="47"/>
      <c r="F4" s="48"/>
      <c r="G4" s="48"/>
      <c r="H4" s="50"/>
      <c r="I4" s="41"/>
      <c r="J4" s="36"/>
      <c r="K4" s="36"/>
      <c r="L4" s="36"/>
      <c r="M4" s="36"/>
      <c r="N4" s="36"/>
      <c r="O4" s="36"/>
      <c r="P4" s="36"/>
      <c r="Q4" s="36"/>
      <c r="R4" s="36"/>
      <c r="S4" s="36"/>
      <c r="T4" s="36"/>
      <c r="U4" s="36"/>
      <c r="V4" s="36"/>
      <c r="W4" s="36"/>
      <c r="X4" s="36"/>
      <c r="Y4" s="36"/>
      <c r="Z4" s="36"/>
    </row>
    <row r="5" spans="1:26" ht="15" customHeight="1" x14ac:dyDescent="0.25">
      <c r="A5" s="129" t="s">
        <v>114</v>
      </c>
      <c r="B5" s="130"/>
      <c r="C5" s="45"/>
      <c r="D5" s="46">
        <v>-171.34</v>
      </c>
      <c r="E5" s="47"/>
      <c r="F5" s="48"/>
      <c r="G5" s="48"/>
      <c r="H5" s="49"/>
      <c r="I5" s="41"/>
      <c r="J5" s="36"/>
      <c r="K5" s="36"/>
      <c r="L5" s="36"/>
      <c r="M5" s="36"/>
      <c r="N5" s="36"/>
      <c r="O5" s="36"/>
      <c r="P5" s="36"/>
      <c r="Q5" s="36"/>
      <c r="R5" s="36"/>
      <c r="S5" s="36"/>
      <c r="T5" s="36"/>
      <c r="U5" s="36"/>
      <c r="V5" s="36"/>
      <c r="W5" s="36"/>
      <c r="X5" s="36"/>
      <c r="Y5" s="36"/>
      <c r="Z5" s="36"/>
    </row>
    <row r="6" spans="1:26" x14ac:dyDescent="0.25">
      <c r="A6" s="131" t="s">
        <v>134</v>
      </c>
      <c r="B6" s="132"/>
      <c r="C6" s="132"/>
      <c r="D6" s="132"/>
      <c r="E6" s="132"/>
      <c r="F6" s="132"/>
      <c r="G6" s="132"/>
      <c r="H6" s="133"/>
      <c r="I6" s="41"/>
      <c r="J6" s="36"/>
      <c r="K6" s="36"/>
      <c r="L6" s="36"/>
      <c r="M6" s="36"/>
      <c r="N6" s="36"/>
      <c r="O6" s="36"/>
      <c r="P6" s="36"/>
      <c r="Q6" s="36"/>
      <c r="R6" s="36"/>
      <c r="S6" s="36"/>
      <c r="T6" s="36"/>
      <c r="U6" s="36"/>
      <c r="V6" s="36"/>
      <c r="W6" s="36"/>
      <c r="X6" s="36"/>
      <c r="Y6" s="36"/>
      <c r="Z6" s="36"/>
    </row>
    <row r="7" spans="1:26" ht="56.25" customHeight="1" x14ac:dyDescent="0.25">
      <c r="A7" s="158" t="s">
        <v>57</v>
      </c>
      <c r="B7" s="156"/>
      <c r="C7" s="51" t="s">
        <v>58</v>
      </c>
      <c r="D7" s="52" t="s">
        <v>59</v>
      </c>
      <c r="E7" s="53" t="s">
        <v>60</v>
      </c>
      <c r="F7" s="54" t="s">
        <v>61</v>
      </c>
      <c r="G7" s="55" t="s">
        <v>62</v>
      </c>
      <c r="H7" s="54" t="s">
        <v>63</v>
      </c>
    </row>
    <row r="8" spans="1:26" ht="17.25" customHeight="1" x14ac:dyDescent="0.25">
      <c r="A8" s="158" t="s">
        <v>64</v>
      </c>
      <c r="B8" s="159"/>
      <c r="C8" s="48">
        <f>C12+C15+C18+C21</f>
        <v>15.830000000000002</v>
      </c>
      <c r="D8" s="56">
        <v>-168.75</v>
      </c>
      <c r="E8" s="57">
        <f>E12+E15+E18+E21</f>
        <v>598.69000000000005</v>
      </c>
      <c r="F8" s="57">
        <f>F12+F15+F18+F21</f>
        <v>573.02</v>
      </c>
      <c r="G8" s="58">
        <f>F8</f>
        <v>573.02</v>
      </c>
      <c r="H8" s="56">
        <f>F8-E8+D8</f>
        <v>-194.42000000000007</v>
      </c>
    </row>
    <row r="9" spans="1:26" x14ac:dyDescent="0.25">
      <c r="A9" s="59" t="s">
        <v>65</v>
      </c>
      <c r="B9" s="60"/>
      <c r="C9" s="57">
        <f>C8-C10</f>
        <v>14.247000000000002</v>
      </c>
      <c r="D9" s="56">
        <f>D8-D10</f>
        <v>-151.875</v>
      </c>
      <c r="E9" s="56">
        <f t="shared" ref="E9:G9" si="0">E8-E10</f>
        <v>538.82100000000003</v>
      </c>
      <c r="F9" s="56">
        <f t="shared" si="0"/>
        <v>515.71799999999996</v>
      </c>
      <c r="G9" s="56">
        <f t="shared" si="0"/>
        <v>515.71799999999996</v>
      </c>
      <c r="H9" s="56">
        <f>F9-E9+D9</f>
        <v>-174.97800000000007</v>
      </c>
    </row>
    <row r="10" spans="1:26" x14ac:dyDescent="0.25">
      <c r="A10" s="134" t="s">
        <v>66</v>
      </c>
      <c r="B10" s="135"/>
      <c r="C10" s="57">
        <f>C8*10%</f>
        <v>1.5830000000000002</v>
      </c>
      <c r="D10" s="56">
        <f>D8*10%</f>
        <v>-16.875</v>
      </c>
      <c r="E10" s="57">
        <f>E8*10%</f>
        <v>59.869000000000007</v>
      </c>
      <c r="F10" s="57">
        <f>F8*10%</f>
        <v>57.302</v>
      </c>
      <c r="G10" s="57">
        <f>G8*10%</f>
        <v>57.302</v>
      </c>
      <c r="H10" s="56">
        <f>F10-E10+D10</f>
        <v>-19.442000000000007</v>
      </c>
    </row>
    <row r="11" spans="1:26" ht="12.75" customHeight="1" x14ac:dyDescent="0.25">
      <c r="A11" s="140" t="s">
        <v>67</v>
      </c>
      <c r="B11" s="160"/>
      <c r="C11" s="160"/>
      <c r="D11" s="160"/>
      <c r="E11" s="160"/>
      <c r="F11" s="160"/>
      <c r="G11" s="160"/>
      <c r="H11" s="159"/>
    </row>
    <row r="12" spans="1:26" x14ac:dyDescent="0.25">
      <c r="A12" s="142" t="s">
        <v>47</v>
      </c>
      <c r="B12" s="143"/>
      <c r="C12" s="48">
        <v>5.65</v>
      </c>
      <c r="D12" s="56">
        <v>-62.62</v>
      </c>
      <c r="E12" s="57">
        <v>214.09</v>
      </c>
      <c r="F12" s="58">
        <v>205.43</v>
      </c>
      <c r="G12" s="58">
        <f>F12</f>
        <v>205.43</v>
      </c>
      <c r="H12" s="56">
        <f>F12-E12+D12</f>
        <v>-71.28</v>
      </c>
    </row>
    <row r="13" spans="1:26" x14ac:dyDescent="0.25">
      <c r="A13" s="59" t="s">
        <v>65</v>
      </c>
      <c r="B13" s="60"/>
      <c r="C13" s="57">
        <f>C12-C14</f>
        <v>5.085</v>
      </c>
      <c r="D13" s="56">
        <f>D12-D14</f>
        <v>-56.357999999999997</v>
      </c>
      <c r="E13" s="56">
        <f t="shared" ref="E13:G13" si="1">E12-E14</f>
        <v>192.68100000000001</v>
      </c>
      <c r="F13" s="56">
        <f t="shared" si="1"/>
        <v>184.887</v>
      </c>
      <c r="G13" s="56">
        <f t="shared" si="1"/>
        <v>184.887</v>
      </c>
      <c r="H13" s="56">
        <f t="shared" ref="H13:H23" si="2">F13-E13+D13</f>
        <v>-64.152000000000015</v>
      </c>
    </row>
    <row r="14" spans="1:26" x14ac:dyDescent="0.25">
      <c r="A14" s="134" t="s">
        <v>66</v>
      </c>
      <c r="B14" s="135"/>
      <c r="C14" s="57">
        <f>C12*10%</f>
        <v>0.56500000000000006</v>
      </c>
      <c r="D14" s="56">
        <f>D12*10%</f>
        <v>-6.2620000000000005</v>
      </c>
      <c r="E14" s="56">
        <f t="shared" ref="E14:F14" si="3">E12*10%</f>
        <v>21.409000000000002</v>
      </c>
      <c r="F14" s="56">
        <f t="shared" si="3"/>
        <v>20.543000000000003</v>
      </c>
      <c r="G14" s="56">
        <f t="shared" ref="G14" si="4">G12*10%</f>
        <v>20.543000000000003</v>
      </c>
      <c r="H14" s="56">
        <f t="shared" si="2"/>
        <v>-7.1280000000000001</v>
      </c>
      <c r="J14" s="29"/>
    </row>
    <row r="15" spans="1:26" ht="23.25" customHeight="1" x14ac:dyDescent="0.25">
      <c r="A15" s="142" t="s">
        <v>41</v>
      </c>
      <c r="B15" s="143"/>
      <c r="C15" s="48">
        <v>3.45</v>
      </c>
      <c r="D15" s="56">
        <v>-38.6</v>
      </c>
      <c r="E15" s="57">
        <v>130.72999999999999</v>
      </c>
      <c r="F15" s="58">
        <v>125.43</v>
      </c>
      <c r="G15" s="58">
        <f>F15</f>
        <v>125.43</v>
      </c>
      <c r="H15" s="56">
        <f t="shared" si="2"/>
        <v>-43.899999999999984</v>
      </c>
    </row>
    <row r="16" spans="1:26" x14ac:dyDescent="0.25">
      <c r="A16" s="59" t="s">
        <v>65</v>
      </c>
      <c r="B16" s="60"/>
      <c r="C16" s="57">
        <f>C15-C17</f>
        <v>3.105</v>
      </c>
      <c r="D16" s="56">
        <f>D15-D17</f>
        <v>-34.74</v>
      </c>
      <c r="E16" s="56">
        <f t="shared" ref="E16:G16" si="5">E15-E17</f>
        <v>117.65699999999998</v>
      </c>
      <c r="F16" s="56">
        <f t="shared" si="5"/>
        <v>112.887</v>
      </c>
      <c r="G16" s="56">
        <f t="shared" si="5"/>
        <v>112.887</v>
      </c>
      <c r="H16" s="56">
        <f t="shared" si="2"/>
        <v>-39.509999999999984</v>
      </c>
    </row>
    <row r="17" spans="1:8" ht="15" customHeight="1" x14ac:dyDescent="0.25">
      <c r="A17" s="134" t="s">
        <v>66</v>
      </c>
      <c r="B17" s="135"/>
      <c r="C17" s="57">
        <f>C15*10%</f>
        <v>0.34500000000000003</v>
      </c>
      <c r="D17" s="56">
        <f>D15*10%</f>
        <v>-3.8600000000000003</v>
      </c>
      <c r="E17" s="56">
        <f t="shared" ref="E17:F17" si="6">E15*10%</f>
        <v>13.073</v>
      </c>
      <c r="F17" s="56">
        <f t="shared" si="6"/>
        <v>12.543000000000001</v>
      </c>
      <c r="G17" s="56">
        <f t="shared" ref="G17" si="7">G15*10%</f>
        <v>12.543000000000001</v>
      </c>
      <c r="H17" s="56">
        <f t="shared" si="2"/>
        <v>-4.3899999999999997</v>
      </c>
    </row>
    <row r="18" spans="1:8" ht="12" customHeight="1" x14ac:dyDescent="0.25">
      <c r="A18" s="142" t="s">
        <v>48</v>
      </c>
      <c r="B18" s="143"/>
      <c r="C18" s="51">
        <v>2.37</v>
      </c>
      <c r="D18" s="56">
        <v>-26.58</v>
      </c>
      <c r="E18" s="57">
        <v>89.8</v>
      </c>
      <c r="F18" s="58">
        <v>86.17</v>
      </c>
      <c r="G18" s="58">
        <f>F18</f>
        <v>86.17</v>
      </c>
      <c r="H18" s="56">
        <f t="shared" si="2"/>
        <v>-30.209999999999994</v>
      </c>
    </row>
    <row r="19" spans="1:8" ht="13.5" customHeight="1" x14ac:dyDescent="0.25">
      <c r="A19" s="59" t="s">
        <v>65</v>
      </c>
      <c r="B19" s="60"/>
      <c r="C19" s="57">
        <f>C18-C20</f>
        <v>2.133</v>
      </c>
      <c r="D19" s="56">
        <f>D18-D20</f>
        <v>-23.921999999999997</v>
      </c>
      <c r="E19" s="56">
        <f t="shared" ref="E19:G19" si="8">E18-E20</f>
        <v>80.819999999999993</v>
      </c>
      <c r="F19" s="56">
        <f t="shared" si="8"/>
        <v>77.552999999999997</v>
      </c>
      <c r="G19" s="56">
        <f t="shared" si="8"/>
        <v>77.552999999999997</v>
      </c>
      <c r="H19" s="56">
        <f t="shared" si="2"/>
        <v>-27.188999999999993</v>
      </c>
    </row>
    <row r="20" spans="1:8" ht="12.75" customHeight="1" x14ac:dyDescent="0.25">
      <c r="A20" s="134" t="s">
        <v>66</v>
      </c>
      <c r="B20" s="135"/>
      <c r="C20" s="57">
        <f>C18*10%</f>
        <v>0.23700000000000002</v>
      </c>
      <c r="D20" s="56">
        <f>D18*10%</f>
        <v>-2.6579999999999999</v>
      </c>
      <c r="E20" s="56">
        <f t="shared" ref="E20:F20" si="9">E18*10%</f>
        <v>8.98</v>
      </c>
      <c r="F20" s="56">
        <f t="shared" si="9"/>
        <v>8.6170000000000009</v>
      </c>
      <c r="G20" s="56">
        <f t="shared" ref="G20" si="10">G18*10%</f>
        <v>8.6170000000000009</v>
      </c>
      <c r="H20" s="56">
        <f t="shared" si="2"/>
        <v>-3.0209999999999995</v>
      </c>
    </row>
    <row r="21" spans="1:8" ht="14.25" customHeight="1" x14ac:dyDescent="0.25">
      <c r="A21" s="61" t="s">
        <v>82</v>
      </c>
      <c r="B21" s="62"/>
      <c r="C21" s="48">
        <v>4.3600000000000003</v>
      </c>
      <c r="D21" s="56">
        <v>-40.950000000000003</v>
      </c>
      <c r="E21" s="57">
        <v>164.07</v>
      </c>
      <c r="F21" s="58">
        <v>155.99</v>
      </c>
      <c r="G21" s="58">
        <f>F21</f>
        <v>155.99</v>
      </c>
      <c r="H21" s="56">
        <f t="shared" si="2"/>
        <v>-49.029999999999987</v>
      </c>
    </row>
    <row r="22" spans="1:8" ht="14.25" customHeight="1" x14ac:dyDescent="0.25">
      <c r="A22" s="59" t="s">
        <v>65</v>
      </c>
      <c r="B22" s="60"/>
      <c r="C22" s="57">
        <f>C21-C23</f>
        <v>3.9240000000000004</v>
      </c>
      <c r="D22" s="56">
        <f>D21-D23</f>
        <v>-36.855000000000004</v>
      </c>
      <c r="E22" s="56">
        <f t="shared" ref="E22:G22" si="11">E21-E23</f>
        <v>147.66299999999998</v>
      </c>
      <c r="F22" s="56">
        <f t="shared" si="11"/>
        <v>140.39100000000002</v>
      </c>
      <c r="G22" s="56">
        <f t="shared" si="11"/>
        <v>140.39100000000002</v>
      </c>
      <c r="H22" s="56">
        <f t="shared" si="2"/>
        <v>-44.126999999999967</v>
      </c>
    </row>
    <row r="23" spans="1:8" x14ac:dyDescent="0.25">
      <c r="A23" s="134" t="s">
        <v>66</v>
      </c>
      <c r="B23" s="135"/>
      <c r="C23" s="57">
        <f>C21*10%</f>
        <v>0.43600000000000005</v>
      </c>
      <c r="D23" s="56">
        <f>D21*10%</f>
        <v>-4.0950000000000006</v>
      </c>
      <c r="E23" s="56">
        <f t="shared" ref="E23:F23" si="12">E21*10%</f>
        <v>16.407</v>
      </c>
      <c r="F23" s="56">
        <f t="shared" si="12"/>
        <v>15.599000000000002</v>
      </c>
      <c r="G23" s="56">
        <f t="shared" ref="G23" si="13">G21*10%</f>
        <v>15.599000000000002</v>
      </c>
      <c r="H23" s="56">
        <f t="shared" si="2"/>
        <v>-4.9029999999999987</v>
      </c>
    </row>
    <row r="24" spans="1:8" ht="7.5" customHeight="1" x14ac:dyDescent="0.25">
      <c r="A24" s="63"/>
      <c r="B24" s="64"/>
      <c r="C24" s="57"/>
      <c r="D24" s="56"/>
      <c r="E24" s="57"/>
      <c r="F24" s="58"/>
      <c r="G24" s="63"/>
      <c r="H24" s="58"/>
    </row>
    <row r="25" spans="1:8" ht="11.25" customHeight="1" x14ac:dyDescent="0.25">
      <c r="A25" s="158" t="s">
        <v>42</v>
      </c>
      <c r="B25" s="159"/>
      <c r="C25" s="48">
        <v>5.29</v>
      </c>
      <c r="D25" s="47">
        <v>56.27</v>
      </c>
      <c r="E25" s="48">
        <v>200.45</v>
      </c>
      <c r="F25" s="48">
        <v>192.33</v>
      </c>
      <c r="G25" s="65">
        <f>G26+G27</f>
        <v>70.233000000000004</v>
      </c>
      <c r="H25" s="47">
        <f>F25-E25-G25+D25+F25</f>
        <v>170.24700000000004</v>
      </c>
    </row>
    <row r="26" spans="1:8" ht="13.5" customHeight="1" x14ac:dyDescent="0.25">
      <c r="A26" s="59" t="s">
        <v>68</v>
      </c>
      <c r="B26" s="60"/>
      <c r="C26" s="57">
        <f>C25-C27</f>
        <v>4.7610000000000001</v>
      </c>
      <c r="D26" s="56">
        <v>58.8</v>
      </c>
      <c r="E26" s="57">
        <f>E25-E27</f>
        <v>180.40499999999997</v>
      </c>
      <c r="F26" s="57">
        <f>F25-F27</f>
        <v>173.09700000000001</v>
      </c>
      <c r="G26" s="66">
        <f>G54</f>
        <v>51</v>
      </c>
      <c r="H26" s="56">
        <f t="shared" ref="H26:H29" si="14">F26-E26-G26+D26+F26</f>
        <v>173.58900000000006</v>
      </c>
    </row>
    <row r="27" spans="1:8" ht="12.75" customHeight="1" x14ac:dyDescent="0.25">
      <c r="A27" s="134" t="s">
        <v>66</v>
      </c>
      <c r="B27" s="135"/>
      <c r="C27" s="57">
        <f>C25*10%</f>
        <v>0.52900000000000003</v>
      </c>
      <c r="D27" s="56">
        <v>2.5299999999999998</v>
      </c>
      <c r="E27" s="57">
        <f>E25*10%</f>
        <v>20.045000000000002</v>
      </c>
      <c r="F27" s="57">
        <f>F25*10%</f>
        <v>19.233000000000004</v>
      </c>
      <c r="G27" s="56">
        <f>F27</f>
        <v>19.233000000000004</v>
      </c>
      <c r="H27" s="56">
        <f t="shared" si="14"/>
        <v>1.7180000000000035</v>
      </c>
    </row>
    <row r="28" spans="1:8" ht="9.75" customHeight="1" x14ac:dyDescent="0.25">
      <c r="A28" s="109"/>
      <c r="B28" s="110"/>
      <c r="C28" s="57"/>
      <c r="D28" s="56"/>
      <c r="E28" s="57"/>
      <c r="F28" s="57"/>
      <c r="G28" s="56"/>
      <c r="H28" s="56"/>
    </row>
    <row r="29" spans="1:8" s="4" customFormat="1" ht="12.75" customHeight="1" x14ac:dyDescent="0.25">
      <c r="A29" s="144" t="s">
        <v>123</v>
      </c>
      <c r="B29" s="145"/>
      <c r="C29" s="48"/>
      <c r="D29" s="47">
        <v>-2.59</v>
      </c>
      <c r="E29" s="48">
        <f>E31+E32+E33+E34</f>
        <v>17.849999999999998</v>
      </c>
      <c r="F29" s="48">
        <f t="shared" ref="F29:G29" si="15">F31+F32+F33+F34</f>
        <v>17.07</v>
      </c>
      <c r="G29" s="48">
        <f t="shared" si="15"/>
        <v>17.07</v>
      </c>
      <c r="H29" s="47">
        <f t="shared" si="14"/>
        <v>-3.3699999999999974</v>
      </c>
    </row>
    <row r="30" spans="1:8" ht="12.75" customHeight="1" x14ac:dyDescent="0.25">
      <c r="A30" s="59" t="s">
        <v>124</v>
      </c>
      <c r="B30" s="107"/>
      <c r="C30" s="57"/>
      <c r="D30" s="56"/>
      <c r="E30" s="57"/>
      <c r="F30" s="57"/>
      <c r="G30" s="108"/>
      <c r="H30" s="47"/>
    </row>
    <row r="31" spans="1:8" ht="12.75" customHeight="1" x14ac:dyDescent="0.25">
      <c r="A31" s="142" t="s">
        <v>125</v>
      </c>
      <c r="B31" s="146"/>
      <c r="C31" s="57"/>
      <c r="D31" s="56">
        <v>-0.18</v>
      </c>
      <c r="E31" s="57">
        <v>1.52</v>
      </c>
      <c r="F31" s="57">
        <v>1.45</v>
      </c>
      <c r="G31" s="108">
        <f>F31</f>
        <v>1.45</v>
      </c>
      <c r="H31" s="47">
        <f t="shared" ref="H31:H34" si="16">F31-E31-G31+D31+F31</f>
        <v>-0.25</v>
      </c>
    </row>
    <row r="32" spans="1:8" ht="12.75" customHeight="1" x14ac:dyDescent="0.25">
      <c r="A32" s="142" t="s">
        <v>126</v>
      </c>
      <c r="B32" s="146"/>
      <c r="C32" s="57"/>
      <c r="D32" s="56">
        <v>-0.78</v>
      </c>
      <c r="E32" s="57">
        <v>7.41</v>
      </c>
      <c r="F32" s="57">
        <v>7.05</v>
      </c>
      <c r="G32" s="108">
        <f t="shared" ref="G32:G34" si="17">F32</f>
        <v>7.05</v>
      </c>
      <c r="H32" s="47">
        <f t="shared" si="16"/>
        <v>-1.1399999999999997</v>
      </c>
    </row>
    <row r="33" spans="1:26" ht="12.75" customHeight="1" x14ac:dyDescent="0.25">
      <c r="A33" s="142" t="s">
        <v>127</v>
      </c>
      <c r="B33" s="146"/>
      <c r="C33" s="57"/>
      <c r="D33" s="56">
        <v>-1.52</v>
      </c>
      <c r="E33" s="57">
        <v>7.47</v>
      </c>
      <c r="F33" s="57">
        <v>7.19</v>
      </c>
      <c r="G33" s="108">
        <f t="shared" si="17"/>
        <v>7.19</v>
      </c>
      <c r="H33" s="47">
        <f t="shared" si="16"/>
        <v>-1.7999999999999998</v>
      </c>
    </row>
    <row r="34" spans="1:26" ht="12.75" customHeight="1" x14ac:dyDescent="0.25">
      <c r="A34" s="142" t="s">
        <v>128</v>
      </c>
      <c r="B34" s="146"/>
      <c r="C34" s="57"/>
      <c r="D34" s="56">
        <v>-0.11</v>
      </c>
      <c r="E34" s="57">
        <v>1.45</v>
      </c>
      <c r="F34" s="57">
        <v>1.38</v>
      </c>
      <c r="G34" s="108">
        <f t="shared" si="17"/>
        <v>1.38</v>
      </c>
      <c r="H34" s="47">
        <f t="shared" si="16"/>
        <v>-0.18000000000000016</v>
      </c>
    </row>
    <row r="35" spans="1:26" s="4" customFormat="1" ht="13.5" customHeight="1" x14ac:dyDescent="0.25">
      <c r="A35" s="140" t="s">
        <v>109</v>
      </c>
      <c r="B35" s="141"/>
      <c r="C35" s="48"/>
      <c r="D35" s="47"/>
      <c r="E35" s="48">
        <f>E8+E25+E29</f>
        <v>816.99000000000012</v>
      </c>
      <c r="F35" s="48">
        <f t="shared" ref="F35" si="18">F8+F25+F29</f>
        <v>782.42000000000007</v>
      </c>
      <c r="G35" s="48">
        <f>G8+G25+G29</f>
        <v>660.32299999999998</v>
      </c>
      <c r="H35" s="47"/>
    </row>
    <row r="36" spans="1:26" s="4" customFormat="1" ht="13.5" customHeight="1" x14ac:dyDescent="0.25">
      <c r="A36" s="140" t="s">
        <v>110</v>
      </c>
      <c r="B36" s="141"/>
      <c r="C36" s="48"/>
      <c r="D36" s="47"/>
      <c r="E36" s="48"/>
      <c r="F36" s="48"/>
      <c r="G36" s="67"/>
      <c r="H36" s="47"/>
    </row>
    <row r="37" spans="1:26" s="40" customFormat="1" ht="24" customHeight="1" x14ac:dyDescent="0.25">
      <c r="A37" s="138" t="s">
        <v>117</v>
      </c>
      <c r="B37" s="139"/>
      <c r="C37" s="69">
        <v>0</v>
      </c>
      <c r="D37" s="69">
        <v>94.46</v>
      </c>
      <c r="E37" s="69">
        <v>25.45</v>
      </c>
      <c r="F37" s="70">
        <v>25.45</v>
      </c>
      <c r="G37" s="71">
        <f>G38</f>
        <v>4.3265000000000002</v>
      </c>
      <c r="H37" s="47">
        <f t="shared" ref="H37:H39" si="19">F37-E37-G37+D37+F37</f>
        <v>115.5835</v>
      </c>
    </row>
    <row r="38" spans="1:26" s="40" customFormat="1" ht="16.5" customHeight="1" x14ac:dyDescent="0.25">
      <c r="A38" s="72" t="s">
        <v>49</v>
      </c>
      <c r="B38" s="73"/>
      <c r="C38" s="74">
        <v>0</v>
      </c>
      <c r="D38" s="75">
        <v>0</v>
      </c>
      <c r="E38" s="74">
        <f>E37*17%</f>
        <v>4.3265000000000002</v>
      </c>
      <c r="F38" s="74">
        <f>F37*17%</f>
        <v>4.3265000000000002</v>
      </c>
      <c r="G38" s="76">
        <f>F38</f>
        <v>4.3265000000000002</v>
      </c>
      <c r="H38" s="47">
        <f t="shared" si="19"/>
        <v>0</v>
      </c>
    </row>
    <row r="39" spans="1:26" ht="24" customHeight="1" x14ac:dyDescent="0.25">
      <c r="A39" s="138" t="s">
        <v>118</v>
      </c>
      <c r="B39" s="139"/>
      <c r="C39" s="48">
        <v>150</v>
      </c>
      <c r="D39" s="47">
        <v>11.98</v>
      </c>
      <c r="E39" s="47">
        <v>3.6</v>
      </c>
      <c r="F39" s="47">
        <v>3.6</v>
      </c>
      <c r="G39" s="65">
        <f>G40</f>
        <v>0.6120000000000001</v>
      </c>
      <c r="H39" s="47">
        <f t="shared" si="19"/>
        <v>14.968</v>
      </c>
    </row>
    <row r="40" spans="1:26" s="40" customFormat="1" ht="13.5" customHeight="1" x14ac:dyDescent="0.25">
      <c r="A40" s="72" t="s">
        <v>69</v>
      </c>
      <c r="B40" s="73"/>
      <c r="C40" s="74">
        <v>0</v>
      </c>
      <c r="D40" s="75">
        <v>0</v>
      </c>
      <c r="E40" s="75">
        <f t="shared" ref="E40" si="20">E39*17%</f>
        <v>0.6120000000000001</v>
      </c>
      <c r="F40" s="75">
        <f>F39*17%</f>
        <v>0.6120000000000001</v>
      </c>
      <c r="G40" s="77">
        <f>F40</f>
        <v>0.6120000000000001</v>
      </c>
      <c r="H40" s="78">
        <v>0</v>
      </c>
    </row>
    <row r="41" spans="1:26" ht="24" customHeight="1" x14ac:dyDescent="0.25">
      <c r="A41" s="138" t="s">
        <v>122</v>
      </c>
      <c r="B41" s="139"/>
      <c r="C41" s="48">
        <v>400</v>
      </c>
      <c r="D41" s="47">
        <v>7.96</v>
      </c>
      <c r="E41" s="47">
        <v>4.8</v>
      </c>
      <c r="F41" s="47">
        <v>4.8</v>
      </c>
      <c r="G41" s="65">
        <f>G42</f>
        <v>0.81600000000000006</v>
      </c>
      <c r="H41" s="47">
        <f t="shared" ref="H41" si="21">F41-E41-G41+D41+F41</f>
        <v>11.943999999999999</v>
      </c>
    </row>
    <row r="42" spans="1:26" s="40" customFormat="1" ht="13.5" customHeight="1" x14ac:dyDescent="0.25">
      <c r="A42" s="72" t="s">
        <v>69</v>
      </c>
      <c r="B42" s="73"/>
      <c r="C42" s="74">
        <v>0</v>
      </c>
      <c r="D42" s="75">
        <v>0</v>
      </c>
      <c r="E42" s="75">
        <f t="shared" ref="E42:F42" si="22">E41*17%</f>
        <v>0.81600000000000006</v>
      </c>
      <c r="F42" s="75">
        <f t="shared" si="22"/>
        <v>0.81600000000000006</v>
      </c>
      <c r="G42" s="77">
        <f>F42</f>
        <v>0.81600000000000006</v>
      </c>
      <c r="H42" s="78">
        <v>0</v>
      </c>
    </row>
    <row r="43" spans="1:26" s="4" customFormat="1" ht="14.25" customHeight="1" x14ac:dyDescent="0.25">
      <c r="A43" s="140" t="s">
        <v>111</v>
      </c>
      <c r="B43" s="141"/>
      <c r="C43" s="48"/>
      <c r="D43" s="79"/>
      <c r="E43" s="48">
        <f>E37+E39+E41</f>
        <v>33.85</v>
      </c>
      <c r="F43" s="48">
        <f>F37+F39+F41</f>
        <v>33.85</v>
      </c>
      <c r="G43" s="48">
        <f>G37+G39+G41</f>
        <v>5.7545000000000002</v>
      </c>
      <c r="H43" s="68"/>
    </row>
    <row r="44" spans="1:26" x14ac:dyDescent="0.25">
      <c r="A44" s="136" t="s">
        <v>115</v>
      </c>
      <c r="B44" s="137"/>
      <c r="C44" s="48"/>
      <c r="D44" s="68"/>
      <c r="E44" s="48">
        <f>E35+E43</f>
        <v>850.84000000000015</v>
      </c>
      <c r="F44" s="48">
        <f>F35+F43</f>
        <v>816.2700000000001</v>
      </c>
      <c r="G44" s="48">
        <f>G35+G43</f>
        <v>666.07749999999999</v>
      </c>
      <c r="H44" s="47"/>
    </row>
    <row r="45" spans="1:26" ht="15.75" customHeight="1" x14ac:dyDescent="0.25">
      <c r="A45" s="136" t="s">
        <v>116</v>
      </c>
      <c r="B45" s="137"/>
      <c r="C45" s="48"/>
      <c r="D45" s="47">
        <f>D3</f>
        <v>-0.67000000000001592</v>
      </c>
      <c r="E45" s="48"/>
      <c r="F45" s="48"/>
      <c r="G45" s="48"/>
      <c r="H45" s="47">
        <f>F44-E44+D45+F44-G44</f>
        <v>114.95249999999999</v>
      </c>
    </row>
    <row r="46" spans="1:26" ht="24.75" customHeight="1" x14ac:dyDescent="0.25">
      <c r="A46" s="129" t="s">
        <v>135</v>
      </c>
      <c r="B46" s="129"/>
      <c r="C46" s="45"/>
      <c r="D46" s="45"/>
      <c r="E46" s="47"/>
      <c r="F46" s="48"/>
      <c r="G46" s="48"/>
      <c r="H46" s="49">
        <f>H47+H48</f>
        <v>114.95249999999999</v>
      </c>
      <c r="I46" s="36"/>
      <c r="J46" s="36"/>
      <c r="K46" s="36"/>
      <c r="L46" s="36"/>
      <c r="M46" s="36"/>
      <c r="N46" s="36"/>
      <c r="O46" s="36"/>
      <c r="P46" s="36"/>
      <c r="Q46" s="36"/>
      <c r="R46" s="36"/>
      <c r="S46" s="36"/>
      <c r="T46" s="36"/>
      <c r="U46" s="36"/>
      <c r="V46" s="36"/>
      <c r="W46" s="36"/>
      <c r="X46" s="36"/>
      <c r="Y46" s="36"/>
      <c r="Z46" s="36"/>
    </row>
    <row r="47" spans="1:26" ht="17.25" customHeight="1" x14ac:dyDescent="0.25">
      <c r="A47" s="129" t="s">
        <v>113</v>
      </c>
      <c r="B47" s="130"/>
      <c r="C47" s="45"/>
      <c r="D47" s="45"/>
      <c r="E47" s="47"/>
      <c r="F47" s="48"/>
      <c r="G47" s="48"/>
      <c r="H47" s="49">
        <f>H25+H37+H39+H41</f>
        <v>312.74250000000006</v>
      </c>
      <c r="I47" s="36"/>
      <c r="J47" s="36"/>
      <c r="K47" s="36"/>
      <c r="L47" s="36"/>
      <c r="M47" s="36"/>
      <c r="N47" s="36"/>
      <c r="O47" s="36"/>
      <c r="P47" s="36"/>
      <c r="Q47" s="36"/>
      <c r="R47" s="36"/>
      <c r="S47" s="36"/>
      <c r="T47" s="36"/>
      <c r="U47" s="36"/>
      <c r="V47" s="36"/>
      <c r="W47" s="36"/>
      <c r="X47" s="36"/>
      <c r="Y47" s="36"/>
      <c r="Z47" s="36"/>
    </row>
    <row r="48" spans="1:26" ht="18.75" customHeight="1" x14ac:dyDescent="0.25">
      <c r="A48" s="147" t="s">
        <v>114</v>
      </c>
      <c r="B48" s="148"/>
      <c r="C48" s="45"/>
      <c r="D48" s="45"/>
      <c r="E48" s="47"/>
      <c r="F48" s="48"/>
      <c r="G48" s="48"/>
      <c r="H48" s="49">
        <f>H8+H29</f>
        <v>-197.79000000000008</v>
      </c>
      <c r="I48" s="36"/>
      <c r="J48" s="36"/>
      <c r="K48" s="36"/>
      <c r="L48" s="36"/>
      <c r="M48" s="36"/>
      <c r="N48" s="36"/>
      <c r="O48" s="36"/>
      <c r="P48" s="36"/>
      <c r="Q48" s="36"/>
      <c r="R48" s="36"/>
      <c r="S48" s="36"/>
      <c r="T48" s="36"/>
      <c r="U48" s="36"/>
      <c r="V48" s="36"/>
      <c r="W48" s="36"/>
      <c r="X48" s="36"/>
      <c r="Y48" s="36"/>
      <c r="Z48" s="36"/>
    </row>
    <row r="49" spans="1:8" s="4" customFormat="1" ht="14.25" customHeight="1" x14ac:dyDescent="0.25">
      <c r="A49" s="161"/>
      <c r="B49" s="162"/>
      <c r="C49" s="162"/>
      <c r="D49" s="162"/>
      <c r="E49" s="162"/>
      <c r="F49" s="162"/>
      <c r="G49" s="162"/>
      <c r="H49" s="162"/>
    </row>
    <row r="50" spans="1:8" s="4" customFormat="1" ht="14.25" customHeight="1" x14ac:dyDescent="0.25">
      <c r="A50" s="80"/>
      <c r="B50" s="81"/>
      <c r="C50" s="81"/>
      <c r="D50" s="81"/>
      <c r="E50" s="81"/>
      <c r="F50" s="81"/>
      <c r="G50" s="81"/>
      <c r="H50" s="81"/>
    </row>
    <row r="51" spans="1:8" x14ac:dyDescent="0.25">
      <c r="A51" s="82" t="s">
        <v>136</v>
      </c>
      <c r="D51" s="85"/>
      <c r="E51" s="86"/>
      <c r="F51" s="87"/>
      <c r="G51" s="87"/>
    </row>
    <row r="52" spans="1:8" x14ac:dyDescent="0.25">
      <c r="A52" s="149" t="s">
        <v>52</v>
      </c>
      <c r="B52" s="135"/>
      <c r="C52" s="135"/>
      <c r="D52" s="150"/>
      <c r="E52" s="88" t="s">
        <v>53</v>
      </c>
      <c r="F52" s="89" t="s">
        <v>54</v>
      </c>
      <c r="G52" s="89" t="s">
        <v>120</v>
      </c>
      <c r="H52" s="58" t="s">
        <v>119</v>
      </c>
    </row>
    <row r="53" spans="1:8" ht="25.5" customHeight="1" x14ac:dyDescent="0.25">
      <c r="A53" s="151" t="s">
        <v>140</v>
      </c>
      <c r="B53" s="152"/>
      <c r="C53" s="152"/>
      <c r="D53" s="153"/>
      <c r="E53" s="112">
        <v>43405</v>
      </c>
      <c r="F53" s="89" t="s">
        <v>139</v>
      </c>
      <c r="G53" s="88">
        <v>51</v>
      </c>
      <c r="H53" s="54" t="s">
        <v>141</v>
      </c>
    </row>
    <row r="54" spans="1:8" s="4" customFormat="1" x14ac:dyDescent="0.25">
      <c r="A54" s="154" t="s">
        <v>7</v>
      </c>
      <c r="B54" s="155"/>
      <c r="C54" s="155"/>
      <c r="D54" s="156"/>
      <c r="E54" s="90"/>
      <c r="F54" s="91"/>
      <c r="G54" s="90">
        <f>SUM(G53:G53)</f>
        <v>51</v>
      </c>
      <c r="H54" s="68"/>
    </row>
    <row r="55" spans="1:8" s="4" customFormat="1" x14ac:dyDescent="0.25">
      <c r="A55" s="92"/>
      <c r="B55" s="93"/>
      <c r="C55" s="93"/>
      <c r="D55" s="93"/>
      <c r="E55" s="94"/>
      <c r="F55" s="95"/>
      <c r="G55" s="94"/>
      <c r="H55" s="96"/>
    </row>
    <row r="56" spans="1:8" x14ac:dyDescent="0.25">
      <c r="A56" s="82" t="s">
        <v>43</v>
      </c>
      <c r="D56" s="85"/>
      <c r="E56" s="86"/>
      <c r="F56" s="87"/>
      <c r="G56" s="87"/>
    </row>
    <row r="57" spans="1:8" x14ac:dyDescent="0.25">
      <c r="A57" s="82" t="s">
        <v>44</v>
      </c>
      <c r="D57" s="85"/>
      <c r="E57" s="86"/>
      <c r="F57" s="87"/>
      <c r="G57" s="87"/>
    </row>
    <row r="58" spans="1:8" ht="23.25" customHeight="1" x14ac:dyDescent="0.25">
      <c r="A58" s="149" t="s">
        <v>56</v>
      </c>
      <c r="B58" s="135"/>
      <c r="C58" s="135"/>
      <c r="D58" s="135"/>
      <c r="E58" s="150"/>
      <c r="F58" s="89" t="s">
        <v>54</v>
      </c>
      <c r="G58" s="97" t="s">
        <v>55</v>
      </c>
    </row>
    <row r="59" spans="1:8" x14ac:dyDescent="0.25">
      <c r="A59" s="149" t="s">
        <v>51</v>
      </c>
      <c r="B59" s="135"/>
      <c r="C59" s="135"/>
      <c r="D59" s="135"/>
      <c r="E59" s="150"/>
      <c r="F59" s="89"/>
      <c r="G59" s="89">
        <v>0</v>
      </c>
    </row>
    <row r="60" spans="1:8" x14ac:dyDescent="0.25">
      <c r="A60" s="102"/>
      <c r="B60" s="111"/>
      <c r="C60" s="111"/>
      <c r="D60" s="111"/>
      <c r="E60" s="111"/>
      <c r="F60" s="102"/>
      <c r="G60" s="102"/>
    </row>
    <row r="61" spans="1:8" x14ac:dyDescent="0.25">
      <c r="A61" s="98"/>
      <c r="B61" s="81"/>
      <c r="C61" s="99"/>
      <c r="D61" s="100"/>
      <c r="E61" s="101"/>
      <c r="F61" s="102"/>
      <c r="G61" s="102"/>
    </row>
    <row r="62" spans="1:8" x14ac:dyDescent="0.25">
      <c r="A62" s="42" t="s">
        <v>104</v>
      </c>
      <c r="D62" s="43"/>
      <c r="E62" s="39"/>
    </row>
    <row r="63" spans="1:8" x14ac:dyDescent="0.25">
      <c r="A63" s="82" t="s">
        <v>137</v>
      </c>
      <c r="B63" s="103"/>
      <c r="C63" s="104"/>
      <c r="D63" s="82"/>
      <c r="E63" s="39"/>
    </row>
    <row r="64" spans="1:8" ht="65.25" customHeight="1" x14ac:dyDescent="0.25">
      <c r="A64" s="157" t="s">
        <v>138</v>
      </c>
      <c r="B64" s="157"/>
      <c r="C64" s="157"/>
      <c r="D64" s="157"/>
      <c r="E64" s="157"/>
      <c r="F64" s="157"/>
      <c r="G64" s="157"/>
    </row>
    <row r="67" spans="1:5" x14ac:dyDescent="0.25">
      <c r="A67" s="43" t="s">
        <v>70</v>
      </c>
      <c r="E67" s="106" t="s">
        <v>71</v>
      </c>
    </row>
    <row r="68" spans="1:5" x14ac:dyDescent="0.25">
      <c r="A68" s="43" t="s">
        <v>72</v>
      </c>
    </row>
    <row r="69" spans="1:5" x14ac:dyDescent="0.25">
      <c r="A69" s="43" t="s">
        <v>79</v>
      </c>
    </row>
    <row r="71" spans="1:5" x14ac:dyDescent="0.25">
      <c r="A71" s="44" t="s">
        <v>73</v>
      </c>
    </row>
    <row r="72" spans="1:5" x14ac:dyDescent="0.25">
      <c r="A72" s="44" t="s">
        <v>74</v>
      </c>
      <c r="C72" s="84" t="s">
        <v>25</v>
      </c>
    </row>
    <row r="73" spans="1:5" x14ac:dyDescent="0.25">
      <c r="A73" s="44" t="s">
        <v>75</v>
      </c>
      <c r="C73" s="84" t="s">
        <v>76</v>
      </c>
    </row>
    <row r="74" spans="1:5" x14ac:dyDescent="0.25">
      <c r="A74" s="44" t="s">
        <v>77</v>
      </c>
      <c r="C74" s="84" t="s">
        <v>78</v>
      </c>
    </row>
  </sheetData>
  <mergeCells count="40">
    <mergeCell ref="A64:G64"/>
    <mergeCell ref="A7:B7"/>
    <mergeCell ref="A8:B8"/>
    <mergeCell ref="A10:B10"/>
    <mergeCell ref="A11:H11"/>
    <mergeCell ref="A12:B12"/>
    <mergeCell ref="A23:B23"/>
    <mergeCell ref="A25:B25"/>
    <mergeCell ref="A27:B27"/>
    <mergeCell ref="A14:B14"/>
    <mergeCell ref="A15:B15"/>
    <mergeCell ref="A49:H49"/>
    <mergeCell ref="A41:B41"/>
    <mergeCell ref="A45:B45"/>
    <mergeCell ref="A46:B46"/>
    <mergeCell ref="A47:B47"/>
    <mergeCell ref="A48:B48"/>
    <mergeCell ref="A58:E58"/>
    <mergeCell ref="A59:E59"/>
    <mergeCell ref="A53:D53"/>
    <mergeCell ref="A52:D52"/>
    <mergeCell ref="A54:D54"/>
    <mergeCell ref="A44:B44"/>
    <mergeCell ref="A37:B37"/>
    <mergeCell ref="A43:B43"/>
    <mergeCell ref="A18:B18"/>
    <mergeCell ref="A20:B20"/>
    <mergeCell ref="A35:B35"/>
    <mergeCell ref="A36:B36"/>
    <mergeCell ref="A39:B39"/>
    <mergeCell ref="A29:B29"/>
    <mergeCell ref="A31:B31"/>
    <mergeCell ref="A32:B32"/>
    <mergeCell ref="A33:B33"/>
    <mergeCell ref="A34:B34"/>
    <mergeCell ref="A3:B3"/>
    <mergeCell ref="A4:B4"/>
    <mergeCell ref="A5:B5"/>
    <mergeCell ref="A6:H6"/>
    <mergeCell ref="A17:B17"/>
  </mergeCells>
  <pageMargins left="0.7" right="0.7" top="0.75" bottom="0.75" header="0.3" footer="0.3"/>
  <pageSetup paperSize="9" orientation="portrait" verticalDpi="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УК</vt:lpstr>
      <vt:lpstr>Лист2</vt:lpstr>
    </vt:vector>
  </TitlesOfParts>
  <Company>Krokoz™</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PO-L</dc:creator>
  <cp:lastModifiedBy>Алексей</cp:lastModifiedBy>
  <cp:lastPrinted>2018-03-14T06:20:00Z</cp:lastPrinted>
  <dcterms:created xsi:type="dcterms:W3CDTF">2013-02-18T04:38:06Z</dcterms:created>
  <dcterms:modified xsi:type="dcterms:W3CDTF">2019-03-13T04:16:35Z</dcterms:modified>
</cp:coreProperties>
</file>