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0" i="8" l="1"/>
  <c r="G19" i="8"/>
  <c r="G17" i="8"/>
  <c r="G16" i="8"/>
  <c r="G14" i="8"/>
  <c r="G13" i="8"/>
  <c r="E26" i="8"/>
  <c r="F26" i="8"/>
  <c r="H26" i="8"/>
  <c r="D20" i="8"/>
  <c r="D19" i="8"/>
  <c r="D17" i="8"/>
  <c r="D16" i="8"/>
  <c r="D14" i="8"/>
  <c r="D13" i="8"/>
  <c r="D10" i="8"/>
  <c r="D9" i="8"/>
  <c r="C8" i="8"/>
  <c r="C10" i="8"/>
  <c r="C9" i="8"/>
  <c r="C20" i="8"/>
  <c r="C19" i="8"/>
  <c r="C17" i="8"/>
  <c r="C16" i="8"/>
  <c r="F8" i="8"/>
  <c r="E8" i="8"/>
  <c r="H8" i="8"/>
  <c r="F24" i="8"/>
  <c r="E24" i="8"/>
  <c r="H24" i="8"/>
  <c r="H34" i="8"/>
  <c r="H29" i="8"/>
  <c r="H28" i="8"/>
  <c r="G22" i="8"/>
  <c r="G8" i="8"/>
  <c r="G10" i="8"/>
  <c r="G9" i="8"/>
  <c r="G30" i="8"/>
  <c r="F30" i="8"/>
  <c r="E30" i="8"/>
  <c r="F23" i="8"/>
  <c r="E23" i="8"/>
  <c r="H23" i="8"/>
  <c r="H33" i="8"/>
  <c r="H32" i="8"/>
  <c r="H31" i="8"/>
  <c r="H22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C13" i="8"/>
</calcChain>
</file>

<file path=xl/sharedStrings.xml><?xml version="1.0" encoding="utf-8"?>
<sst xmlns="http://schemas.openxmlformats.org/spreadsheetml/2006/main" count="149" uniqueCount="131">
  <si>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</si>
  <si>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</si>
  <si>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</si>
  <si>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</si>
  <si>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</si>
  <si>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</si>
  <si>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</si>
  <si>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</si>
  <si>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</si>
  <si>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</si>
  <si>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</si>
  <si>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</si>
  <si>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</si>
  <si>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</si>
  <si>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</si>
  <si>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</si>
  <si>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</si>
  <si>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</si>
  <si>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</si>
  <si>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</si>
  <si>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</si>
  <si>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</si>
  <si>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</si>
  <si>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</si>
  <si>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</si>
  <si>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</si>
  <si>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</si>
  <si>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</si>
  <si>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</si>
  <si>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</si>
  <si>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</si>
  <si>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</si>
  <si>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</si>
  <si>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</si>
  <si>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</si>
  <si>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</si>
  <si>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</si>
  <si>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</si>
  <si>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</si>
  <si>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</si>
  <si>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</si>
  <si>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</si>
  <si>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</si>
  <si>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</si>
  <si>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</si>
  <si>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</si>
  <si>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</si>
  <si>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</si>
  <si>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</si>
  <si>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</si>
  <si>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</si>
  <si>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</si>
  <si>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</si>
  <si>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</si>
  <si>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</si>
  <si>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</si>
  <si>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</si>
  <si>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</si>
  <si>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</si>
  <si>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</si>
  <si>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</si>
  <si>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</si>
  <si>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</si>
  <si>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</si>
  <si>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</si>
  <si>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</si>
  <si>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</si>
  <si>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</si>
  <si>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</si>
  <si>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</si>
  <si>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</si>
  <si>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</si>
  <si>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</si>
  <si>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</si>
  <si>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</si>
  <si>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</si>
  <si>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</si>
  <si>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Договор управления</t>
  </si>
  <si>
    <t xml:space="preserve"> ООО "Управляющая компания Ленинского района "</t>
  </si>
  <si>
    <t>серия 25 № 01277949 от 27 апреля 2005 года</t>
  </si>
  <si>
    <t>2 этажа</t>
  </si>
  <si>
    <t>Ленинского района "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</si>
  <si>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</si>
  <si>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</si>
  <si>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</si>
  <si>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</si>
  <si>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</si>
  <si>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</si>
  <si>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</si>
  <si>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</si>
  <si>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</si>
  <si>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</si>
  <si>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</si>
  <si>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</si>
  <si>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</si>
  <si>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</si>
  <si>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</si>
  <si>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</si>
  <si>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1.3 Вывоз и утилизация ТБО</t>
  </si>
  <si>
    <t>часть 4.</t>
  </si>
  <si>
    <t>ООО " Ярд"</t>
  </si>
  <si>
    <t>ООО "Комфорт"</t>
  </si>
  <si>
    <t>ул.Светланская.183</t>
  </si>
  <si>
    <t>2-260-343</t>
  </si>
  <si>
    <t>ул. Тунгусская,8</t>
  </si>
  <si>
    <t>Количество проживающих</t>
  </si>
  <si>
    <t>Площадь нежилых помещений</t>
  </si>
  <si>
    <t>итого по дому:</t>
  </si>
  <si>
    <t>сумма, т.р.</t>
  </si>
  <si>
    <t>4 подъезда</t>
  </si>
  <si>
    <t>01.02.2014 г.</t>
  </si>
  <si>
    <t>№ 7 по ул. Почтовый переулок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</si>
  <si>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</si>
  <si>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</si>
  <si>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</si>
  <si>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</si>
  <si>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Содержание жилья, всего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</si>
  <si>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</si>
  <si>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</si>
  <si>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</si>
  <si>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</si>
  <si>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Предложение Управляющей компании - ремонт системы электроснабжения.Собственникам необходимо предоставить протокол общего собрания с решением о выполнении указанных работ для формирования перспективного плана текущего ремонта.</t>
  </si>
  <si>
    <t xml:space="preserve">         Отчет ООО "Управляющей компании Ленинского района" за 2018 год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</si>
  <si>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</si>
  <si>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</si>
  <si>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</si>
  <si>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</si>
  <si>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</si>
  <si>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План по статье "текущий ремонт" на 2019 год.</t>
  </si>
  <si>
    <t>18 чел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</si>
  <si>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637/02 от 28.02.2018 г.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</si>
</sst>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1" xfId="0" applyBorder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122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</v>
      </c>
      <c r="C3" s="24" t="s">
        <v>111</v>
      </c>
    </row>
    <row r="4" spans="1:4" ht="14.25" customHeight="1" x14ac:dyDescent="0.25">
      <c r="A4" s="22" t="s">
        <v>130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51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78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0" t="s">
        <v>13</v>
      </c>
      <c r="D9" s="91"/>
    </row>
    <row r="10" spans="1:4" s="3" customFormat="1" ht="24" customHeight="1" x14ac:dyDescent="0.25">
      <c r="A10" s="12" t="s">
        <v>2</v>
      </c>
      <c r="B10" s="15" t="s">
        <v>14</v>
      </c>
      <c r="C10" s="92" t="s">
        <v>79</v>
      </c>
      <c r="D10" s="93"/>
    </row>
    <row r="11" spans="1:4" s="3" customFormat="1" ht="15" customHeight="1" x14ac:dyDescent="0.25">
      <c r="A11" s="12" t="s">
        <v>3</v>
      </c>
      <c r="B11" s="13" t="s">
        <v>15</v>
      </c>
      <c r="C11" s="90" t="s">
        <v>16</v>
      </c>
      <c r="D11" s="91"/>
    </row>
    <row r="12" spans="1:4" s="3" customFormat="1" ht="15" customHeight="1" x14ac:dyDescent="0.25">
      <c r="A12" s="58" t="s">
        <v>4</v>
      </c>
      <c r="B12" s="59" t="s">
        <v>83</v>
      </c>
      <c r="C12" s="54" t="s">
        <v>84</v>
      </c>
      <c r="D12" s="55" t="s">
        <v>85</v>
      </c>
    </row>
    <row r="13" spans="1:4" s="3" customFormat="1" ht="15" customHeight="1" x14ac:dyDescent="0.25">
      <c r="A13" s="60"/>
      <c r="B13" s="61"/>
      <c r="C13" s="54" t="s">
        <v>86</v>
      </c>
      <c r="D13" s="55" t="s">
        <v>87</v>
      </c>
    </row>
    <row r="14" spans="1:4" s="3" customFormat="1" ht="15" customHeight="1" x14ac:dyDescent="0.25">
      <c r="A14" s="60"/>
      <c r="B14" s="61"/>
      <c r="C14" s="54" t="s">
        <v>88</v>
      </c>
      <c r="D14" s="55" t="s">
        <v>89</v>
      </c>
    </row>
    <row r="15" spans="1:4" s="3" customFormat="1" ht="15" customHeight="1" x14ac:dyDescent="0.25">
      <c r="A15" s="60"/>
      <c r="B15" s="61"/>
      <c r="C15" s="54" t="s">
        <v>90</v>
      </c>
      <c r="D15" s="55" t="s">
        <v>91</v>
      </c>
    </row>
    <row r="16" spans="1:4" s="3" customFormat="1" ht="15" customHeight="1" x14ac:dyDescent="0.25">
      <c r="A16" s="60"/>
      <c r="B16" s="61"/>
      <c r="C16" s="54" t="s">
        <v>92</v>
      </c>
      <c r="D16" s="55" t="s">
        <v>93</v>
      </c>
    </row>
    <row r="17" spans="1:4" s="3" customFormat="1" ht="15" customHeight="1" x14ac:dyDescent="0.25">
      <c r="A17" s="60"/>
      <c r="B17" s="61"/>
      <c r="C17" s="54" t="s">
        <v>94</v>
      </c>
      <c r="D17" s="55" t="s">
        <v>95</v>
      </c>
    </row>
    <row r="18" spans="1:4" s="3" customFormat="1" ht="15" customHeight="1" x14ac:dyDescent="0.25">
      <c r="A18" s="62"/>
      <c r="B18" s="63"/>
      <c r="C18" s="54" t="s">
        <v>96</v>
      </c>
      <c r="D18" s="55" t="s">
        <v>97</v>
      </c>
    </row>
    <row r="19" spans="1:4" s="3" customFormat="1" ht="14.25" customHeight="1" x14ac:dyDescent="0.25">
      <c r="A19" s="12" t="s">
        <v>5</v>
      </c>
      <c r="B19" s="13" t="s">
        <v>17</v>
      </c>
      <c r="C19" s="94" t="s">
        <v>82</v>
      </c>
      <c r="D19" s="95"/>
    </row>
    <row r="20" spans="1:4" s="3" customFormat="1" x14ac:dyDescent="0.25">
      <c r="A20" s="12" t="s">
        <v>6</v>
      </c>
      <c r="B20" s="13" t="s">
        <v>18</v>
      </c>
      <c r="C20" s="96" t="s">
        <v>53</v>
      </c>
      <c r="D20" s="97"/>
    </row>
    <row r="21" spans="1:4" s="3" customFormat="1" ht="16.5" customHeight="1" x14ac:dyDescent="0.25">
      <c r="A21" s="12" t="s">
        <v>7</v>
      </c>
      <c r="B21" s="13" t="s">
        <v>19</v>
      </c>
      <c r="C21" s="92" t="s">
        <v>20</v>
      </c>
      <c r="D21" s="93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98" t="s">
        <v>27</v>
      </c>
      <c r="B26" s="99"/>
      <c r="C26" s="99"/>
      <c r="D26" s="100"/>
    </row>
    <row r="27" spans="1:4" s="5" customFormat="1" ht="15" customHeight="1" x14ac:dyDescent="0.25">
      <c r="A27" s="29"/>
      <c r="B27" s="30"/>
      <c r="C27" s="30"/>
      <c r="D27" s="31"/>
    </row>
    <row r="28" spans="1:4" ht="21" customHeight="1" x14ac:dyDescent="0.25">
      <c r="A28" s="7">
        <v>1</v>
      </c>
      <c r="B28" s="6" t="s">
        <v>100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101</v>
      </c>
      <c r="C30" s="6" t="s">
        <v>102</v>
      </c>
      <c r="D30" s="10" t="s">
        <v>103</v>
      </c>
    </row>
    <row r="31" spans="1:4" x14ac:dyDescent="0.25">
      <c r="A31" s="20" t="s">
        <v>43</v>
      </c>
      <c r="B31" s="19"/>
      <c r="C31" s="19"/>
      <c r="D31" s="19"/>
    </row>
    <row r="32" spans="1:4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104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49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88">
        <v>1918</v>
      </c>
      <c r="D40" s="101"/>
    </row>
    <row r="41" spans="1:4" x14ac:dyDescent="0.25">
      <c r="A41" s="7">
        <v>2</v>
      </c>
      <c r="B41" s="6" t="s">
        <v>38</v>
      </c>
      <c r="C41" s="88" t="s">
        <v>80</v>
      </c>
      <c r="D41" s="101"/>
    </row>
    <row r="42" spans="1:4" ht="15" customHeight="1" x14ac:dyDescent="0.25">
      <c r="A42" s="7">
        <v>3</v>
      </c>
      <c r="B42" s="6" t="s">
        <v>39</v>
      </c>
      <c r="C42" s="88" t="s">
        <v>109</v>
      </c>
      <c r="D42" s="89"/>
    </row>
    <row r="43" spans="1:4" x14ac:dyDescent="0.25">
      <c r="A43" s="7">
        <v>4</v>
      </c>
      <c r="B43" s="6" t="s">
        <v>37</v>
      </c>
      <c r="C43" s="88" t="s">
        <v>54</v>
      </c>
      <c r="D43" s="89"/>
    </row>
    <row r="44" spans="1:4" x14ac:dyDescent="0.25">
      <c r="A44" s="7">
        <v>5</v>
      </c>
      <c r="B44" s="6" t="s">
        <v>40</v>
      </c>
      <c r="C44" s="88" t="s">
        <v>54</v>
      </c>
      <c r="D44" s="89"/>
    </row>
    <row r="45" spans="1:4" x14ac:dyDescent="0.25">
      <c r="A45" s="7">
        <v>6</v>
      </c>
      <c r="B45" s="6" t="s">
        <v>41</v>
      </c>
      <c r="C45" s="88">
        <v>609.70000000000005</v>
      </c>
      <c r="D45" s="101"/>
    </row>
    <row r="46" spans="1:4" ht="15" customHeight="1" x14ac:dyDescent="0.25">
      <c r="A46" s="7">
        <v>7</v>
      </c>
      <c r="B46" s="6" t="s">
        <v>106</v>
      </c>
      <c r="C46" s="88" t="s">
        <v>54</v>
      </c>
      <c r="D46" s="101"/>
    </row>
    <row r="47" spans="1:4" x14ac:dyDescent="0.25">
      <c r="A47" s="7">
        <v>8</v>
      </c>
      <c r="B47" s="6" t="s">
        <v>42</v>
      </c>
      <c r="C47" s="88">
        <v>68.7</v>
      </c>
      <c r="D47" s="101"/>
    </row>
    <row r="48" spans="1:4" x14ac:dyDescent="0.25">
      <c r="A48" s="7">
        <v>9</v>
      </c>
      <c r="B48" s="6" t="s">
        <v>105</v>
      </c>
      <c r="C48" s="102" t="s">
        <v>129</v>
      </c>
      <c r="D48" s="103"/>
    </row>
    <row r="49" spans="1:4" x14ac:dyDescent="0.25">
      <c r="A49" s="68"/>
      <c r="B49" s="68" t="s">
        <v>77</v>
      </c>
      <c r="C49" s="104" t="s">
        <v>110</v>
      </c>
      <c r="D49" s="10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8:D48"/>
    <mergeCell ref="C49:D49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15" workbookViewId="0">
      <selection activeCell="D59" sqref="D59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" customWidth="1"/>
  </cols>
  <sheetData>
    <row r="1" spans="1:8" x14ac:dyDescent="0.25">
      <c r="A1" s="4" t="s">
        <v>112</v>
      </c>
      <c r="B1"/>
      <c r="C1" s="42"/>
      <c r="D1" s="42"/>
    </row>
    <row r="2" spans="1:8" ht="13.5" customHeight="1" x14ac:dyDescent="0.25">
      <c r="A2" s="4" t="s">
        <v>123</v>
      </c>
      <c r="B2"/>
      <c r="C2" s="42"/>
      <c r="D2" s="42"/>
    </row>
    <row r="3" spans="1:8" ht="56.25" customHeight="1" x14ac:dyDescent="0.25">
      <c r="A3" s="127" t="s">
        <v>60</v>
      </c>
      <c r="B3" s="128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8" ht="21" customHeight="1" x14ac:dyDescent="0.25">
      <c r="A4" s="124" t="s">
        <v>124</v>
      </c>
      <c r="B4" s="125"/>
      <c r="C4" s="43"/>
      <c r="D4" s="32">
        <v>99.04</v>
      </c>
      <c r="E4" s="32"/>
      <c r="F4" s="32"/>
      <c r="G4" s="44"/>
      <c r="H4" s="32"/>
    </row>
    <row r="5" spans="1:8" ht="19.5" customHeight="1" x14ac:dyDescent="0.25">
      <c r="A5" s="69" t="s">
        <v>113</v>
      </c>
      <c r="B5" s="70"/>
      <c r="C5" s="43"/>
      <c r="D5" s="32">
        <v>108.79</v>
      </c>
      <c r="E5" s="32"/>
      <c r="F5" s="32"/>
      <c r="G5" s="44"/>
      <c r="H5" s="32"/>
    </row>
    <row r="6" spans="1:8" ht="17.25" customHeight="1" x14ac:dyDescent="0.25">
      <c r="A6" s="69" t="s">
        <v>114</v>
      </c>
      <c r="B6" s="70"/>
      <c r="C6" s="43"/>
      <c r="D6" s="32">
        <v>-9.75</v>
      </c>
      <c r="E6" s="32"/>
      <c r="F6" s="32"/>
      <c r="G6" s="44"/>
      <c r="H6" s="32"/>
    </row>
    <row r="7" spans="1:8" ht="17.25" customHeight="1" x14ac:dyDescent="0.25">
      <c r="A7" s="126" t="s">
        <v>125</v>
      </c>
      <c r="B7" s="118"/>
      <c r="C7" s="118"/>
      <c r="D7" s="118"/>
      <c r="E7" s="118"/>
      <c r="F7" s="118"/>
      <c r="G7" s="118"/>
      <c r="H7" s="105"/>
    </row>
    <row r="8" spans="1:8" ht="17.25" customHeight="1" x14ac:dyDescent="0.25">
      <c r="A8" s="119" t="s">
        <v>116</v>
      </c>
      <c r="B8" s="107"/>
      <c r="C8" s="7">
        <f>C12+C15+C18</f>
        <v>12.989999999999998</v>
      </c>
      <c r="D8" s="7">
        <v>-9.17</v>
      </c>
      <c r="E8" s="7">
        <f>E12+E15+E18</f>
        <v>94.85</v>
      </c>
      <c r="F8" s="7">
        <f>F12+F15+F18</f>
        <v>92.58</v>
      </c>
      <c r="G8" s="7">
        <f>G12+G15+G18</f>
        <v>92.58</v>
      </c>
      <c r="H8" s="72">
        <f>F8-E8+D8</f>
        <v>-11.439999999999996</v>
      </c>
    </row>
    <row r="9" spans="1:8" x14ac:dyDescent="0.25">
      <c r="A9" s="45" t="s">
        <v>67</v>
      </c>
      <c r="B9" s="46"/>
      <c r="C9" s="72">
        <f>C8-C10</f>
        <v>11.690999999999999</v>
      </c>
      <c r="D9" s="72">
        <f>D8-D10</f>
        <v>-8.2530000000000001</v>
      </c>
      <c r="E9" s="72">
        <f>E8-E10</f>
        <v>85.364999999999995</v>
      </c>
      <c r="F9" s="72">
        <f>F8-F10</f>
        <v>83.322000000000003</v>
      </c>
      <c r="G9" s="72">
        <f>G8-G10</f>
        <v>83.322000000000003</v>
      </c>
      <c r="H9" s="72">
        <f t="shared" ref="H9:H10" si="0">F9-E9+D9</f>
        <v>-10.295999999999992</v>
      </c>
    </row>
    <row r="10" spans="1:8" x14ac:dyDescent="0.25">
      <c r="A10" s="123" t="s">
        <v>68</v>
      </c>
      <c r="B10" s="118"/>
      <c r="C10" s="72">
        <f>C8*10%</f>
        <v>1.2989999999999999</v>
      </c>
      <c r="D10" s="72">
        <f>D8*10%</f>
        <v>-0.91700000000000004</v>
      </c>
      <c r="E10" s="72">
        <f>E8*10%</f>
        <v>9.4849999999999994</v>
      </c>
      <c r="F10" s="72">
        <f>F8*10%</f>
        <v>9.2580000000000009</v>
      </c>
      <c r="G10" s="72">
        <f>G8*10%</f>
        <v>9.2580000000000009</v>
      </c>
      <c r="H10" s="72">
        <f t="shared" si="0"/>
        <v>-1.1439999999999986</v>
      </c>
    </row>
    <row r="11" spans="1:8" ht="12.75" customHeight="1" x14ac:dyDescent="0.25">
      <c r="A11" s="126" t="s">
        <v>69</v>
      </c>
      <c r="B11" s="115"/>
      <c r="C11" s="115"/>
      <c r="D11" s="115"/>
      <c r="E11" s="115"/>
      <c r="F11" s="115"/>
      <c r="G11" s="115"/>
      <c r="H11" s="116"/>
    </row>
    <row r="12" spans="1:8" x14ac:dyDescent="0.25">
      <c r="A12" s="121" t="s">
        <v>52</v>
      </c>
      <c r="B12" s="122"/>
      <c r="C12" s="36">
        <v>5.18</v>
      </c>
      <c r="D12" s="33">
        <v>-4.05</v>
      </c>
      <c r="E12" s="33">
        <v>37.9</v>
      </c>
      <c r="F12" s="33">
        <v>37.04</v>
      </c>
      <c r="G12" s="33">
        <v>37.04</v>
      </c>
      <c r="H12" s="72">
        <f t="shared" ref="H12:H20" si="1">F12-E12+D12</f>
        <v>-4.9099999999999993</v>
      </c>
    </row>
    <row r="13" spans="1:8" x14ac:dyDescent="0.25">
      <c r="A13" s="45" t="s">
        <v>67</v>
      </c>
      <c r="B13" s="46"/>
      <c r="C13" s="7">
        <f>C12-C14</f>
        <v>4.66</v>
      </c>
      <c r="D13" s="72">
        <f>D12-D14</f>
        <v>-3.6449999999999996</v>
      </c>
      <c r="E13" s="72">
        <f>E12-E14</f>
        <v>34.11</v>
      </c>
      <c r="F13" s="72">
        <f>F12-F14</f>
        <v>33.335999999999999</v>
      </c>
      <c r="G13" s="72">
        <f>G12-G14</f>
        <v>33.335999999999999</v>
      </c>
      <c r="H13" s="72">
        <f t="shared" si="1"/>
        <v>-4.4190000000000005</v>
      </c>
    </row>
    <row r="14" spans="1:8" x14ac:dyDescent="0.25">
      <c r="A14" s="123" t="s">
        <v>68</v>
      </c>
      <c r="B14" s="118"/>
      <c r="C14" s="7">
        <v>0.52</v>
      </c>
      <c r="D14" s="72">
        <f>D12*10%</f>
        <v>-0.40500000000000003</v>
      </c>
      <c r="E14" s="7">
        <f>E12*10%</f>
        <v>3.79</v>
      </c>
      <c r="F14" s="72">
        <f>F12*10%</f>
        <v>3.7040000000000002</v>
      </c>
      <c r="G14" s="72">
        <f>G12*10%</f>
        <v>3.7040000000000002</v>
      </c>
      <c r="H14" s="72">
        <f t="shared" si="1"/>
        <v>-0.49099999999999988</v>
      </c>
    </row>
    <row r="15" spans="1:8" ht="23.25" customHeight="1" x14ac:dyDescent="0.25">
      <c r="A15" s="121" t="s">
        <v>45</v>
      </c>
      <c r="B15" s="122"/>
      <c r="C15" s="36">
        <v>3.45</v>
      </c>
      <c r="D15" s="33">
        <v>-2.4500000000000002</v>
      </c>
      <c r="E15" s="33">
        <v>25.25</v>
      </c>
      <c r="F15" s="33">
        <v>24.65</v>
      </c>
      <c r="G15" s="33">
        <v>24.65</v>
      </c>
      <c r="H15" s="72">
        <f t="shared" si="1"/>
        <v>-3.0500000000000016</v>
      </c>
    </row>
    <row r="16" spans="1:8" x14ac:dyDescent="0.25">
      <c r="A16" s="45" t="s">
        <v>67</v>
      </c>
      <c r="B16" s="46"/>
      <c r="C16" s="72">
        <f>C15-C17</f>
        <v>3.105</v>
      </c>
      <c r="D16" s="72">
        <f>D15-D17</f>
        <v>-2.2050000000000001</v>
      </c>
      <c r="E16" s="72">
        <f>E15-E17</f>
        <v>22.725000000000001</v>
      </c>
      <c r="F16" s="72">
        <f>F15-F17</f>
        <v>22.184999999999999</v>
      </c>
      <c r="G16" s="72">
        <f>G15-G17</f>
        <v>22.184999999999999</v>
      </c>
      <c r="H16" s="72">
        <f t="shared" si="1"/>
        <v>-2.7450000000000028</v>
      </c>
    </row>
    <row r="17" spans="1:10" ht="15" customHeight="1" x14ac:dyDescent="0.25">
      <c r="A17" s="123" t="s">
        <v>68</v>
      </c>
      <c r="B17" s="118"/>
      <c r="C17" s="72">
        <f>C15*10%</f>
        <v>0.34500000000000003</v>
      </c>
      <c r="D17" s="72">
        <f>D15*10%</f>
        <v>-0.24500000000000002</v>
      </c>
      <c r="E17" s="72">
        <f>E15*10%</f>
        <v>2.5250000000000004</v>
      </c>
      <c r="F17" s="72">
        <f>F15*10%</f>
        <v>2.4649999999999999</v>
      </c>
      <c r="G17" s="72">
        <f>G15*10%</f>
        <v>2.4649999999999999</v>
      </c>
      <c r="H17" s="72">
        <f t="shared" si="1"/>
        <v>-0.30500000000000049</v>
      </c>
    </row>
    <row r="18" spans="1:10" ht="14.25" customHeight="1" x14ac:dyDescent="0.25">
      <c r="A18" s="10" t="s">
        <v>98</v>
      </c>
      <c r="B18" s="47"/>
      <c r="C18" s="35">
        <v>4.3600000000000003</v>
      </c>
      <c r="D18" s="33">
        <v>-2.65</v>
      </c>
      <c r="E18" s="7">
        <v>31.7</v>
      </c>
      <c r="F18" s="7">
        <v>30.89</v>
      </c>
      <c r="G18" s="7">
        <v>30.89</v>
      </c>
      <c r="H18" s="72">
        <f t="shared" si="1"/>
        <v>-3.4599999999999986</v>
      </c>
      <c r="I18" s="86"/>
      <c r="J18" s="85"/>
    </row>
    <row r="19" spans="1:10" ht="14.25" customHeight="1" x14ac:dyDescent="0.25">
      <c r="A19" s="45" t="s">
        <v>67</v>
      </c>
      <c r="B19" s="46"/>
      <c r="C19" s="72">
        <f>C18-C20</f>
        <v>3.9240000000000004</v>
      </c>
      <c r="D19" s="72">
        <f>D18-D20</f>
        <v>-2.3849999999999998</v>
      </c>
      <c r="E19" s="72">
        <f>E18-E20</f>
        <v>28.53</v>
      </c>
      <c r="F19" s="72">
        <f>F18-F20</f>
        <v>27.801000000000002</v>
      </c>
      <c r="G19" s="72">
        <f>G18-G20</f>
        <v>27.801000000000002</v>
      </c>
      <c r="H19" s="72">
        <f t="shared" si="1"/>
        <v>-3.113999999999999</v>
      </c>
    </row>
    <row r="20" spans="1:10" x14ac:dyDescent="0.25">
      <c r="A20" s="123" t="s">
        <v>68</v>
      </c>
      <c r="B20" s="118"/>
      <c r="C20" s="72">
        <f>C18*10%</f>
        <v>0.43600000000000005</v>
      </c>
      <c r="D20" s="72">
        <f>D18*10%</f>
        <v>-0.26500000000000001</v>
      </c>
      <c r="E20" s="72">
        <f>E18*10%</f>
        <v>3.17</v>
      </c>
      <c r="F20" s="72">
        <f>F18*10%</f>
        <v>3.0890000000000004</v>
      </c>
      <c r="G20" s="72">
        <f>G18*10%</f>
        <v>3.0890000000000004</v>
      </c>
      <c r="H20" s="72">
        <f t="shared" si="1"/>
        <v>-0.34599999999999953</v>
      </c>
    </row>
    <row r="21" spans="1:10" x14ac:dyDescent="0.25">
      <c r="A21" s="56"/>
      <c r="B21" s="57"/>
      <c r="C21" s="7"/>
      <c r="D21" s="7"/>
      <c r="E21" s="7"/>
      <c r="F21" s="7"/>
      <c r="G21" s="53"/>
      <c r="H21" s="7"/>
    </row>
    <row r="22" spans="1:10" ht="15" customHeight="1" x14ac:dyDescent="0.25">
      <c r="A22" s="127" t="s">
        <v>46</v>
      </c>
      <c r="B22" s="128"/>
      <c r="C22" s="35">
        <v>7.04</v>
      </c>
      <c r="D22" s="35">
        <v>108.25</v>
      </c>
      <c r="E22" s="35">
        <v>51.53</v>
      </c>
      <c r="F22" s="35">
        <v>50.34</v>
      </c>
      <c r="G22" s="64">
        <f>G23+G24</f>
        <v>5.03</v>
      </c>
      <c r="H22" s="35">
        <f>F22-E22+D22+F22-G22</f>
        <v>152.37</v>
      </c>
    </row>
    <row r="23" spans="1:10" ht="14.25" customHeight="1" x14ac:dyDescent="0.25">
      <c r="A23" s="65" t="s">
        <v>70</v>
      </c>
      <c r="B23" s="66"/>
      <c r="C23" s="35">
        <v>6.34</v>
      </c>
      <c r="D23" s="35">
        <v>108.79</v>
      </c>
      <c r="E23" s="72">
        <f>E22-E24</f>
        <v>46.377000000000002</v>
      </c>
      <c r="F23" s="72">
        <f>F22-F24</f>
        <v>45.306000000000004</v>
      </c>
      <c r="G23" s="67">
        <v>0</v>
      </c>
      <c r="H23" s="73">
        <f t="shared" ref="H23:H24" si="2">F23-E23+D23+F23-G23</f>
        <v>153.02500000000001</v>
      </c>
    </row>
    <row r="24" spans="1:10" ht="15.75" customHeight="1" x14ac:dyDescent="0.25">
      <c r="A24" s="123" t="s">
        <v>68</v>
      </c>
      <c r="B24" s="118"/>
      <c r="C24" s="7">
        <v>0.7</v>
      </c>
      <c r="D24" s="35">
        <v>-0.53</v>
      </c>
      <c r="E24" s="72">
        <f>E22*10%</f>
        <v>5.1530000000000005</v>
      </c>
      <c r="F24" s="72">
        <f>F22*10%</f>
        <v>5.0340000000000007</v>
      </c>
      <c r="G24" s="7">
        <v>5.03</v>
      </c>
      <c r="H24" s="73">
        <f t="shared" si="2"/>
        <v>-0.64499999999999957</v>
      </c>
    </row>
    <row r="25" spans="1:10" ht="10.5" customHeight="1" x14ac:dyDescent="0.25">
      <c r="A25" s="82"/>
      <c r="B25" s="83"/>
      <c r="C25" s="7"/>
      <c r="D25" s="35"/>
      <c r="E25" s="72"/>
      <c r="F25" s="72"/>
      <c r="G25" s="7"/>
      <c r="H25" s="73"/>
    </row>
    <row r="26" spans="1:10" ht="15.75" customHeight="1" x14ac:dyDescent="0.25">
      <c r="A26" s="119" t="s">
        <v>117</v>
      </c>
      <c r="B26" s="120"/>
      <c r="C26" s="7"/>
      <c r="D26" s="35">
        <v>-0.04</v>
      </c>
      <c r="E26" s="73">
        <f>E28+E29</f>
        <v>1.39</v>
      </c>
      <c r="F26" s="73">
        <f>F28+F29</f>
        <v>1.36</v>
      </c>
      <c r="G26" s="35">
        <v>1.36</v>
      </c>
      <c r="H26" s="35">
        <f>F26-E26+D26+F26-G26</f>
        <v>-6.999999999999984E-2</v>
      </c>
    </row>
    <row r="27" spans="1:10" ht="15.75" customHeight="1" x14ac:dyDescent="0.25">
      <c r="A27" s="45" t="s">
        <v>118</v>
      </c>
      <c r="B27" s="84"/>
      <c r="C27" s="7"/>
      <c r="D27" s="35"/>
      <c r="E27" s="72"/>
      <c r="F27" s="72"/>
      <c r="G27" s="7"/>
      <c r="H27" s="73"/>
    </row>
    <row r="28" spans="1:10" ht="15.75" customHeight="1" x14ac:dyDescent="0.25">
      <c r="A28" s="106" t="s">
        <v>119</v>
      </c>
      <c r="B28" s="107"/>
      <c r="C28" s="7"/>
      <c r="D28" s="35">
        <v>-0.04</v>
      </c>
      <c r="E28" s="72">
        <v>0.94</v>
      </c>
      <c r="F28" s="72">
        <v>0.92</v>
      </c>
      <c r="G28" s="72">
        <v>0.92</v>
      </c>
      <c r="H28" s="72">
        <f t="shared" ref="H28:H29" si="3">F28-E28</f>
        <v>-1.9999999999999907E-2</v>
      </c>
    </row>
    <row r="29" spans="1:10" ht="15.75" customHeight="1" x14ac:dyDescent="0.25">
      <c r="A29" s="106" t="s">
        <v>120</v>
      </c>
      <c r="B29" s="107"/>
      <c r="C29" s="7"/>
      <c r="D29" s="35">
        <v>0</v>
      </c>
      <c r="E29" s="72">
        <v>0.45</v>
      </c>
      <c r="F29" s="72">
        <v>0.44</v>
      </c>
      <c r="G29" s="72">
        <v>0.44</v>
      </c>
      <c r="H29" s="72">
        <f t="shared" si="3"/>
        <v>-1.0000000000000009E-2</v>
      </c>
    </row>
    <row r="30" spans="1:10" ht="15.75" customHeight="1" x14ac:dyDescent="0.25">
      <c r="A30" s="119" t="s">
        <v>107</v>
      </c>
      <c r="B30" s="120"/>
      <c r="C30" s="7"/>
      <c r="D30" s="7"/>
      <c r="E30" s="73">
        <f>E8+E22+E26</f>
        <v>147.76999999999998</v>
      </c>
      <c r="F30" s="73">
        <f t="shared" ref="F30:G30" si="4">F8+F22+F26</f>
        <v>144.28000000000003</v>
      </c>
      <c r="G30" s="73">
        <f t="shared" si="4"/>
        <v>98.97</v>
      </c>
      <c r="H30" s="7"/>
    </row>
    <row r="31" spans="1:10" ht="18" customHeight="1" x14ac:dyDescent="0.25">
      <c r="A31" s="110" t="s">
        <v>115</v>
      </c>
      <c r="B31" s="111"/>
      <c r="C31" s="74"/>
      <c r="D31" s="74">
        <v>99.05</v>
      </c>
      <c r="E31" s="75"/>
      <c r="F31" s="75"/>
      <c r="G31" s="74"/>
      <c r="H31" s="74">
        <f>F30-E30+D31+F30-G30</f>
        <v>140.87000000000009</v>
      </c>
    </row>
    <row r="32" spans="1:10" ht="24" customHeight="1" x14ac:dyDescent="0.25">
      <c r="A32" s="110" t="s">
        <v>126</v>
      </c>
      <c r="B32" s="110"/>
      <c r="C32" s="76"/>
      <c r="D32" s="76"/>
      <c r="E32" s="77"/>
      <c r="F32" s="78"/>
      <c r="G32" s="78"/>
      <c r="H32" s="77">
        <f>H33+H34</f>
        <v>140.87</v>
      </c>
      <c r="I32" s="87"/>
    </row>
    <row r="33" spans="1:8" ht="21.75" customHeight="1" x14ac:dyDescent="0.25">
      <c r="A33" s="79" t="s">
        <v>113</v>
      </c>
      <c r="B33" s="79"/>
      <c r="C33" s="76"/>
      <c r="D33" s="76"/>
      <c r="E33" s="77"/>
      <c r="F33" s="78"/>
      <c r="G33" s="78"/>
      <c r="H33" s="77">
        <f>H23</f>
        <v>153.02500000000001</v>
      </c>
    </row>
    <row r="34" spans="1:8" ht="27" customHeight="1" x14ac:dyDescent="0.25">
      <c r="A34" s="80" t="s">
        <v>114</v>
      </c>
      <c r="B34" s="81"/>
      <c r="C34" s="76"/>
      <c r="D34" s="76"/>
      <c r="E34" s="77"/>
      <c r="F34" s="78"/>
      <c r="G34" s="78"/>
      <c r="H34" s="77">
        <f>H8+H24+H26</f>
        <v>-12.154999999999996</v>
      </c>
    </row>
    <row r="35" spans="1:8" ht="13.5" customHeight="1" x14ac:dyDescent="0.25">
      <c r="A35" s="28"/>
      <c r="B35" s="28"/>
      <c r="C35" s="28"/>
      <c r="D35" s="28"/>
      <c r="E35" s="28"/>
      <c r="F35" s="28"/>
      <c r="G35" s="28"/>
      <c r="H35" s="28"/>
    </row>
    <row r="36" spans="1:8" ht="14.25" customHeight="1" x14ac:dyDescent="0.25"/>
    <row r="37" spans="1:8" x14ac:dyDescent="0.25">
      <c r="A37" s="21" t="s">
        <v>127</v>
      </c>
      <c r="D37" s="23"/>
      <c r="E37" s="23"/>
      <c r="F37" s="23"/>
      <c r="G37" s="23"/>
    </row>
    <row r="38" spans="1:8" x14ac:dyDescent="0.25">
      <c r="A38" s="117" t="s">
        <v>55</v>
      </c>
      <c r="B38" s="118"/>
      <c r="C38" s="118"/>
      <c r="D38" s="105"/>
      <c r="E38" s="37" t="s">
        <v>56</v>
      </c>
      <c r="F38" s="37" t="s">
        <v>57</v>
      </c>
      <c r="G38" s="37" t="s">
        <v>108</v>
      </c>
      <c r="H38" s="71"/>
    </row>
    <row r="39" spans="1:8" x14ac:dyDescent="0.25">
      <c r="A39" s="114" t="s">
        <v>54</v>
      </c>
      <c r="B39" s="115"/>
      <c r="C39" s="115"/>
      <c r="D39" s="116"/>
      <c r="E39" s="38"/>
      <c r="F39" s="37"/>
      <c r="G39" s="39" t="s">
        <v>54</v>
      </c>
      <c r="H39" s="6"/>
    </row>
    <row r="40" spans="1:8" x14ac:dyDescent="0.25">
      <c r="A40" s="114" t="s">
        <v>8</v>
      </c>
      <c r="B40" s="115"/>
      <c r="C40" s="115"/>
      <c r="D40" s="116"/>
      <c r="E40" s="38"/>
      <c r="F40" s="37"/>
      <c r="G40" s="39"/>
      <c r="H40" s="71"/>
    </row>
    <row r="41" spans="1:8" x14ac:dyDescent="0.25">
      <c r="A41" s="21" t="s">
        <v>47</v>
      </c>
      <c r="D41" s="23"/>
      <c r="E41" s="23"/>
      <c r="F41" s="23"/>
      <c r="G41" s="23"/>
    </row>
    <row r="42" spans="1:8" x14ac:dyDescent="0.25">
      <c r="A42" s="21" t="s">
        <v>48</v>
      </c>
      <c r="D42" s="23"/>
      <c r="E42" s="23"/>
      <c r="F42" s="23"/>
      <c r="G42" s="23"/>
    </row>
    <row r="43" spans="1:8" ht="23.25" customHeight="1" x14ac:dyDescent="0.25">
      <c r="A43" s="117" t="s">
        <v>59</v>
      </c>
      <c r="B43" s="118"/>
      <c r="C43" s="118"/>
      <c r="D43" s="118"/>
      <c r="E43" s="105"/>
      <c r="F43" s="41" t="s">
        <v>57</v>
      </c>
      <c r="G43" s="40" t="s">
        <v>58</v>
      </c>
    </row>
    <row r="44" spans="1:8" x14ac:dyDescent="0.25">
      <c r="A44" s="114"/>
      <c r="B44" s="115"/>
      <c r="C44" s="115"/>
      <c r="D44" s="115"/>
      <c r="E44" s="116"/>
      <c r="F44" s="37" t="s">
        <v>54</v>
      </c>
      <c r="G44" s="37"/>
    </row>
    <row r="45" spans="1:8" x14ac:dyDescent="0.25">
      <c r="A45" s="48"/>
      <c r="B45" s="49"/>
      <c r="C45" s="49"/>
      <c r="D45" s="49"/>
      <c r="E45" s="49"/>
      <c r="F45" s="50"/>
      <c r="G45" s="50"/>
    </row>
    <row r="46" spans="1:8" x14ac:dyDescent="0.25">
      <c r="A46" s="48"/>
      <c r="B46" s="49"/>
      <c r="C46" s="49"/>
      <c r="D46" s="49"/>
      <c r="E46" s="49"/>
      <c r="F46" s="50"/>
      <c r="G46" s="50"/>
    </row>
    <row r="47" spans="1:8" x14ac:dyDescent="0.25">
      <c r="A47" s="48"/>
      <c r="B47" s="49"/>
      <c r="C47" s="49"/>
      <c r="D47" s="49"/>
      <c r="E47" s="49"/>
      <c r="F47" s="50"/>
      <c r="G47" s="50"/>
    </row>
    <row r="48" spans="1:8" x14ac:dyDescent="0.25">
      <c r="A48" s="21" t="s">
        <v>99</v>
      </c>
      <c r="F48" s="52"/>
    </row>
    <row r="49" spans="1:7" ht="17.25" customHeight="1" x14ac:dyDescent="0.25">
      <c r="A49" s="112" t="s">
        <v>128</v>
      </c>
      <c r="B49" s="113"/>
      <c r="C49" s="113"/>
      <c r="D49" s="113"/>
      <c r="E49" s="113"/>
      <c r="F49" s="113"/>
      <c r="G49" s="113"/>
    </row>
    <row r="50" spans="1:7" ht="14.25" customHeight="1" x14ac:dyDescent="0.25">
      <c r="A50" s="108" t="s">
        <v>121</v>
      </c>
      <c r="B50" s="109"/>
      <c r="C50" s="109"/>
      <c r="D50" s="109"/>
      <c r="E50" s="109"/>
      <c r="F50" s="109"/>
      <c r="G50" s="109"/>
    </row>
    <row r="51" spans="1:7" ht="5.25" hidden="1" customHeight="1" x14ac:dyDescent="0.25">
      <c r="A51" s="109"/>
      <c r="B51" s="109"/>
      <c r="C51" s="109"/>
      <c r="D51" s="109"/>
      <c r="E51" s="109"/>
      <c r="F51" s="109"/>
      <c r="G51" s="109"/>
    </row>
    <row r="52" spans="1:7" ht="13.5" customHeight="1" x14ac:dyDescent="0.25">
      <c r="A52" s="109"/>
      <c r="B52" s="109"/>
      <c r="C52" s="109"/>
      <c r="D52" s="109"/>
      <c r="E52" s="109"/>
      <c r="F52" s="109"/>
      <c r="G52" s="109"/>
    </row>
    <row r="53" spans="1:7" ht="36.75" customHeight="1" x14ac:dyDescent="0.25">
      <c r="A53" s="109"/>
      <c r="B53" s="109"/>
      <c r="C53" s="109"/>
      <c r="D53" s="109"/>
      <c r="E53" s="109"/>
      <c r="F53" s="109"/>
      <c r="G53" s="109"/>
    </row>
    <row r="54" spans="1:7" x14ac:dyDescent="0.25">
      <c r="A54" s="21"/>
      <c r="F54" s="52"/>
    </row>
    <row r="55" spans="1:7" x14ac:dyDescent="0.25">
      <c r="A55" s="23" t="s">
        <v>71</v>
      </c>
      <c r="B55" s="51"/>
    </row>
    <row r="56" spans="1:7" x14ac:dyDescent="0.25">
      <c r="A56" s="23" t="s">
        <v>72</v>
      </c>
      <c r="B56" s="51"/>
      <c r="E56" s="23" t="s">
        <v>73</v>
      </c>
    </row>
    <row r="57" spans="1:7" x14ac:dyDescent="0.25">
      <c r="A57" s="23" t="s">
        <v>81</v>
      </c>
      <c r="B57" s="51"/>
    </row>
    <row r="58" spans="1:7" x14ac:dyDescent="0.25">
      <c r="A58" s="23"/>
      <c r="B58" s="51"/>
    </row>
    <row r="59" spans="1:7" x14ac:dyDescent="0.25">
      <c r="A59" s="23"/>
      <c r="B59" s="51"/>
    </row>
    <row r="60" spans="1:7" x14ac:dyDescent="0.25">
      <c r="A60" s="19" t="s">
        <v>74</v>
      </c>
    </row>
    <row r="61" spans="1:7" x14ac:dyDescent="0.25">
      <c r="A61" s="19" t="s">
        <v>75</v>
      </c>
    </row>
    <row r="62" spans="1:7" x14ac:dyDescent="0.25">
      <c r="A62" s="19" t="s">
        <v>76</v>
      </c>
    </row>
    <row r="63" spans="1:7" x14ac:dyDescent="0.25">
      <c r="A63" s="19"/>
    </row>
    <row r="64" spans="1:7" x14ac:dyDescent="0.25">
      <c r="A64" s="19"/>
    </row>
  </sheetData>
  <mergeCells count="26">
    <mergeCell ref="A26:B26"/>
    <mergeCell ref="A28:B28"/>
    <mergeCell ref="A22:B22"/>
    <mergeCell ref="A24:B24"/>
    <mergeCell ref="A20:B20"/>
    <mergeCell ref="A3:B3"/>
    <mergeCell ref="A10:B10"/>
    <mergeCell ref="A11:H11"/>
    <mergeCell ref="A12:B12"/>
    <mergeCell ref="A14:B14"/>
    <mergeCell ref="A15:B15"/>
    <mergeCell ref="A17:B17"/>
    <mergeCell ref="A4:B4"/>
    <mergeCell ref="A7:H7"/>
    <mergeCell ref="A8:B8"/>
    <mergeCell ref="A29:B29"/>
    <mergeCell ref="A50:G53"/>
    <mergeCell ref="A31:B31"/>
    <mergeCell ref="A32:B32"/>
    <mergeCell ref="A49:G49"/>
    <mergeCell ref="A39:D39"/>
    <mergeCell ref="A38:D38"/>
    <mergeCell ref="A40:D40"/>
    <mergeCell ref="A43:E43"/>
    <mergeCell ref="A44:E44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2019-02-26T04:18:48Z</cp:lastPrinted>
  <dcterms:created xsi:type="dcterms:W3CDTF">2013-02-18T04:38:06Z</dcterms:created>
  <dcterms:modified xsi:type="dcterms:W3CDTF">2019-03-04T04:36:22Z</dcterms:modified>
</cp:coreProperties>
</file>