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3" i="8" l="1"/>
  <c r="H32" i="8"/>
  <c r="H31" i="8"/>
  <c r="H30" i="8"/>
  <c r="F24" i="8"/>
  <c r="E24" i="8"/>
  <c r="F17" i="8"/>
  <c r="F14" i="8"/>
  <c r="G48" i="8"/>
  <c r="E28" i="8"/>
  <c r="F28" i="8"/>
  <c r="H28" i="8"/>
  <c r="D20" i="8"/>
  <c r="D19" i="8"/>
  <c r="D17" i="8"/>
  <c r="D16" i="8"/>
  <c r="D14" i="8"/>
  <c r="D13" i="8"/>
  <c r="D10" i="8"/>
  <c r="D9" i="8"/>
  <c r="C8" i="8"/>
  <c r="F8" i="8"/>
  <c r="E8" i="8"/>
  <c r="H8" i="8"/>
  <c r="H24" i="8"/>
  <c r="H42" i="8"/>
  <c r="G22" i="8"/>
  <c r="G8" i="8"/>
  <c r="G34" i="8"/>
  <c r="F34" i="8"/>
  <c r="E34" i="8"/>
  <c r="F23" i="8"/>
  <c r="E23" i="8"/>
  <c r="H23" i="8"/>
  <c r="H41" i="8"/>
  <c r="H40" i="8"/>
  <c r="H39" i="8"/>
  <c r="H22" i="8"/>
  <c r="G15" i="8"/>
  <c r="G18" i="8"/>
  <c r="G12" i="8"/>
  <c r="H26" i="8"/>
  <c r="H25" i="8"/>
  <c r="F20" i="8"/>
  <c r="E20" i="8"/>
  <c r="H20" i="8"/>
  <c r="F19" i="8"/>
  <c r="E19" i="8"/>
  <c r="H19" i="8"/>
  <c r="H18" i="8"/>
  <c r="E17" i="8"/>
  <c r="H17" i="8"/>
  <c r="F16" i="8"/>
  <c r="E16" i="8"/>
  <c r="H16" i="8"/>
  <c r="H15" i="8"/>
  <c r="E14" i="8"/>
  <c r="H14" i="8"/>
  <c r="F13" i="8"/>
  <c r="E13" i="8"/>
  <c r="H13" i="8"/>
  <c r="H12" i="8"/>
  <c r="F10" i="8"/>
  <c r="E10" i="8"/>
  <c r="H10" i="8"/>
  <c r="F9" i="8"/>
  <c r="E9" i="8"/>
  <c r="H9" i="8"/>
  <c r="G20" i="8"/>
  <c r="G17" i="8"/>
  <c r="G16" i="8"/>
  <c r="G14" i="8"/>
  <c r="G13" i="8"/>
  <c r="G10" i="8"/>
  <c r="G9" i="8"/>
  <c r="C20" i="8"/>
  <c r="C19" i="8"/>
  <c r="C17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<sst xmlns="http://schemas.openxmlformats.org/spreadsheetml/2006/main" count="157" uniqueCount="135">
  <si>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</si>
  <si>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</si>
  <si>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</si>
  <si>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</si>
  <si>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</si>
  <si>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</si>
  <si>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</si>
  <si>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</si>
  <si>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</si>
  <si>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</si>
  <si>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</si>
  <si>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</si>
  <si>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</si>
  <si>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</si>
  <si>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</si>
  <si>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</si>
  <si>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</si>
  <si>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</si>
  <si>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</si>
  <si>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</si>
  <si>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</si>
  <si>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</si>
  <si>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</si>
  <si>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</si>
  <si>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</si>
  <si>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</si>
  <si>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</si>
  <si>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</si>
  <si>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</si>
  <si>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</si>
  <si>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</si>
  <si>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</si>
  <si>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</si>
  <si>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</si>
  <si>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</si>
  <si>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</si>
  <si>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</si>
  <si>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</si>
  <si>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</si>
  <si>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</si>
  <si>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</si>
  <si>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</si>
  <si>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</si>
  <si>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</si>
  <si>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</si>
  <si>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</si>
  <si>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</si>
  <si>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</si>
  <si>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</si>
  <si>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</si>
  <si>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</si>
  <si>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</si>
  <si>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</si>
  <si>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</si>
  <si>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</si>
  <si>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</si>
  <si>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</si>
  <si>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</si>
  <si>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</si>
  <si>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</si>
  <si>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</si>
  <si>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</si>
  <si>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</si>
  <si>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</si>
  <si>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</si>
  <si>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</si>
  <si>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</si>
  <si>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</si>
  <si>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</si>
  <si>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</si>
  <si>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</si>
  <si>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</si>
  <si>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</si>
  <si>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</si>
  <si>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</si>
  <si>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</si>
  <si>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2-260-343</t>
  </si>
  <si>
    <t>uklr2006@mail.ru</t>
  </si>
  <si>
    <t>784,70 м2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</si>
  <si>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</si>
  <si>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</si>
  <si>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</si>
  <si>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</si>
  <si>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</si>
  <si>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</si>
  <si>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</si>
  <si>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</si>
  <si>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</si>
  <si>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</si>
  <si>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</si>
  <si>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</si>
  <si>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</si>
  <si>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</si>
  <si>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</si>
  <si>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</si>
  <si>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</si>
  <si>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</si>
  <si>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</si>
  <si>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32 по ул. Партизанский пр-кт</t>
  </si>
  <si>
    <t>01.09.2011г.</t>
  </si>
  <si>
    <t>Ленинского района"</t>
  </si>
  <si>
    <t>наименование работ</t>
  </si>
  <si>
    <t>Часть 4</t>
  </si>
  <si>
    <t>ООО "Комфорт"</t>
  </si>
  <si>
    <t>ул. Тунгусская, 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</si>
  <si>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</si>
  <si>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</si>
  <si>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</si>
  <si>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</si>
  <si>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</si>
  <si>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</si>
  <si>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переходящие остатки д/ср-в на конец  2015 г.</t>
  </si>
  <si>
    <t>дата</t>
  </si>
  <si>
    <t>сумма, т.р</t>
  </si>
  <si>
    <t>исполнитель</t>
  </si>
  <si>
    <t>всего: 247,3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</si>
  <si>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</si>
  <si>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</si>
  <si>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</si>
  <si>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</si>
  <si>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</si>
  <si>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</si>
  <si>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</si>
  <si>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</si>
  <si>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</si>
  <si>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</si>
  <si>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</si>
  <si>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</si>
  <si>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трансформаторов  тока</t>
  </si>
  <si>
    <t>6 шт</t>
  </si>
  <si>
    <t>Комфорт</t>
  </si>
  <si>
    <t>итого</t>
  </si>
  <si>
    <t>Предложение Управляющей компании: благоустройство придомовой территории с восстановлением отмостки. Собственникам необходимо предоставить протокол общего собрания о согласии проведения указанных работ, либо принять собственное решение, для формирования плана текущего ремонта по дому № 32 по ул. Партизанский пр-кт  на 2019 год.</t>
  </si>
  <si>
    <t>План по статье "текущий ремонт" на 2019 год</t>
  </si>
  <si>
    <r>
      <t>ИСХ. №</t>
    </r>
    <r>
      <rPr>
        <b/>
        <u/>
        <sz val="9"/>
        <color theme="1"/>
        <rFont val="Calibri"/>
        <family val="2"/>
        <charset val="204"/>
        <scheme val="minor"/>
      </rPr>
      <t xml:space="preserve">   331/02 от 18.02.2019 г.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</si>
</sst>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2" fontId="9" fillId="0" borderId="1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2" fontId="0" fillId="0" borderId="0" xfId="0" applyNumberFormat="1" applyBorder="1"/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3" borderId="6" xfId="0" applyFont="1" applyFill="1" applyBorder="1" applyAlignment="1">
      <alignment wrapText="1"/>
    </xf>
    <xf numFmtId="0" fontId="9" fillId="3" borderId="1" xfId="0" applyFont="1" applyFill="1" applyBorder="1"/>
    <xf numFmtId="0" fontId="9" fillId="3" borderId="4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8" fillId="0" borderId="1" xfId="0" applyFont="1" applyBorder="1" applyAlignment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" fontId="6" fillId="0" borderId="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17" fontId="12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17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122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 t="s">
        <v>9</v>
      </c>
      <c r="C3" s="60" t="s">
        <v>98</v>
      </c>
    </row>
    <row r="4" spans="1:4" ht="14.25" customHeight="1" x14ac:dyDescent="0.25">
      <c r="A4" s="22" t="s">
        <v>134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45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6" t="s">
        <v>42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2" t="s">
        <v>11</v>
      </c>
      <c r="D9" s="123"/>
    </row>
    <row r="10" spans="1:4" s="3" customFormat="1" ht="24" customHeight="1" x14ac:dyDescent="0.25">
      <c r="A10" s="13" t="s">
        <v>2</v>
      </c>
      <c r="B10" s="15" t="s">
        <v>79</v>
      </c>
      <c r="C10" s="124" t="s">
        <v>80</v>
      </c>
      <c r="D10" s="125"/>
    </row>
    <row r="11" spans="1:4" s="3" customFormat="1" ht="15" customHeight="1" x14ac:dyDescent="0.25">
      <c r="A11" s="13" t="s">
        <v>3</v>
      </c>
      <c r="B11" s="14" t="s">
        <v>12</v>
      </c>
      <c r="C11" s="122" t="s">
        <v>13</v>
      </c>
      <c r="D11" s="123"/>
    </row>
    <row r="12" spans="1:4" s="3" customFormat="1" ht="18.75" customHeight="1" x14ac:dyDescent="0.25">
      <c r="A12" s="129">
        <v>5</v>
      </c>
      <c r="B12" s="129" t="s">
        <v>81</v>
      </c>
      <c r="C12" s="61" t="s">
        <v>82</v>
      </c>
      <c r="D12" s="62" t="s">
        <v>83</v>
      </c>
    </row>
    <row r="13" spans="1:4" s="3" customFormat="1" ht="14.25" customHeight="1" x14ac:dyDescent="0.25">
      <c r="A13" s="129"/>
      <c r="B13" s="129"/>
      <c r="C13" s="61" t="s">
        <v>84</v>
      </c>
      <c r="D13" s="62" t="s">
        <v>85</v>
      </c>
    </row>
    <row r="14" spans="1:4" s="3" customFormat="1" x14ac:dyDescent="0.25">
      <c r="A14" s="129"/>
      <c r="B14" s="129"/>
      <c r="C14" s="61" t="s">
        <v>86</v>
      </c>
      <c r="D14" s="62" t="s">
        <v>87</v>
      </c>
    </row>
    <row r="15" spans="1:4" s="3" customFormat="1" ht="16.5" customHeight="1" x14ac:dyDescent="0.25">
      <c r="A15" s="129"/>
      <c r="B15" s="129"/>
      <c r="C15" s="61" t="s">
        <v>88</v>
      </c>
      <c r="D15" s="62" t="s">
        <v>89</v>
      </c>
    </row>
    <row r="16" spans="1:4" s="3" customFormat="1" ht="16.5" customHeight="1" x14ac:dyDescent="0.25">
      <c r="A16" s="129"/>
      <c r="B16" s="129"/>
      <c r="C16" s="61" t="s">
        <v>90</v>
      </c>
      <c r="D16" s="62" t="s">
        <v>91</v>
      </c>
    </row>
    <row r="17" spans="1:4" s="5" customFormat="1" ht="15.75" customHeight="1" x14ac:dyDescent="0.25">
      <c r="A17" s="129"/>
      <c r="B17" s="129"/>
      <c r="C17" s="61" t="s">
        <v>92</v>
      </c>
      <c r="D17" s="62" t="s">
        <v>93</v>
      </c>
    </row>
    <row r="18" spans="1:4" s="5" customFormat="1" ht="15.75" customHeight="1" x14ac:dyDescent="0.25">
      <c r="A18" s="129"/>
      <c r="B18" s="129"/>
      <c r="C18" s="63" t="s">
        <v>94</v>
      </c>
      <c r="D18" s="62" t="s">
        <v>95</v>
      </c>
    </row>
    <row r="19" spans="1:4" ht="21.75" customHeight="1" x14ac:dyDescent="0.25">
      <c r="A19" s="13" t="s">
        <v>4</v>
      </c>
      <c r="B19" s="14" t="s">
        <v>14</v>
      </c>
      <c r="C19" s="130" t="s">
        <v>77</v>
      </c>
      <c r="D19" s="131"/>
    </row>
    <row r="20" spans="1:4" s="5" customFormat="1" ht="18.75" customHeight="1" x14ac:dyDescent="0.25">
      <c r="A20" s="13" t="s">
        <v>5</v>
      </c>
      <c r="B20" s="14" t="s">
        <v>15</v>
      </c>
      <c r="C20" s="132" t="s">
        <v>47</v>
      </c>
      <c r="D20" s="133"/>
    </row>
    <row r="21" spans="1:4" s="5" customFormat="1" ht="15" customHeight="1" x14ac:dyDescent="0.25">
      <c r="A21" s="13" t="s">
        <v>6</v>
      </c>
      <c r="B21" s="14" t="s">
        <v>16</v>
      </c>
      <c r="C21" s="124" t="s">
        <v>17</v>
      </c>
      <c r="D21" s="134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" customHeight="1" x14ac:dyDescent="0.25">
      <c r="A26" s="126" t="s">
        <v>24</v>
      </c>
      <c r="B26" s="127"/>
      <c r="C26" s="127"/>
      <c r="D26" s="128"/>
    </row>
    <row r="27" spans="1:4" ht="12" customHeight="1" x14ac:dyDescent="0.25">
      <c r="A27" s="54"/>
      <c r="B27" s="55"/>
      <c r="C27" s="55"/>
      <c r="D27" s="56"/>
    </row>
    <row r="28" spans="1:4" ht="13.5" customHeight="1" x14ac:dyDescent="0.25">
      <c r="A28" s="7">
        <v>1</v>
      </c>
      <c r="B28" s="6" t="s">
        <v>96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64"/>
    </row>
    <row r="30" spans="1:4" x14ac:dyDescent="0.25">
      <c r="A30" s="7">
        <v>1</v>
      </c>
      <c r="B30" s="6" t="s">
        <v>103</v>
      </c>
      <c r="C30" s="6" t="s">
        <v>22</v>
      </c>
      <c r="D30" s="6" t="s">
        <v>76</v>
      </c>
    </row>
    <row r="31" spans="1:4" x14ac:dyDescent="0.25">
      <c r="A31" s="20" t="s">
        <v>37</v>
      </c>
      <c r="B31" s="19"/>
      <c r="C31" s="19"/>
      <c r="D31" s="65"/>
    </row>
    <row r="32" spans="1:4" x14ac:dyDescent="0.25">
      <c r="A32" s="20" t="s">
        <v>38</v>
      </c>
      <c r="B32" s="19"/>
      <c r="C32" s="19"/>
      <c r="D32" s="65"/>
    </row>
    <row r="33" spans="1:4" x14ac:dyDescent="0.25">
      <c r="A33" s="7">
        <v>1</v>
      </c>
      <c r="B33" s="6" t="s">
        <v>26</v>
      </c>
      <c r="C33" s="6" t="s">
        <v>104</v>
      </c>
      <c r="D33" s="6" t="s">
        <v>27</v>
      </c>
    </row>
    <row r="34" spans="1:4" ht="15" customHeight="1" x14ac:dyDescent="0.25">
      <c r="A34" s="20" t="s">
        <v>28</v>
      </c>
      <c r="B34" s="19"/>
      <c r="C34" s="19"/>
      <c r="D34" s="66"/>
    </row>
    <row r="35" spans="1:4" x14ac:dyDescent="0.25">
      <c r="A35" s="7">
        <v>1</v>
      </c>
      <c r="B35" s="6" t="s">
        <v>97</v>
      </c>
      <c r="C35" s="6" t="s">
        <v>22</v>
      </c>
      <c r="D35" s="6" t="s">
        <v>23</v>
      </c>
    </row>
    <row r="36" spans="1:4" x14ac:dyDescent="0.25">
      <c r="A36" s="59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20">
        <v>1957</v>
      </c>
      <c r="D38" s="121"/>
    </row>
    <row r="39" spans="1:4" x14ac:dyDescent="0.25">
      <c r="A39" s="7">
        <v>2</v>
      </c>
      <c r="B39" s="6" t="s">
        <v>31</v>
      </c>
      <c r="C39" s="120">
        <v>2</v>
      </c>
      <c r="D39" s="121"/>
    </row>
    <row r="40" spans="1:4" x14ac:dyDescent="0.25">
      <c r="A40" s="7">
        <v>3</v>
      </c>
      <c r="B40" s="6" t="s">
        <v>32</v>
      </c>
      <c r="C40" s="120">
        <v>2</v>
      </c>
      <c r="D40" s="121"/>
    </row>
    <row r="41" spans="1:4" x14ac:dyDescent="0.25">
      <c r="A41" s="7">
        <v>4</v>
      </c>
      <c r="B41" s="6" t="s">
        <v>30</v>
      </c>
      <c r="C41" s="120" t="s">
        <v>63</v>
      </c>
      <c r="D41" s="121"/>
    </row>
    <row r="42" spans="1:4" ht="15" customHeight="1" x14ac:dyDescent="0.25">
      <c r="A42" s="7">
        <v>5</v>
      </c>
      <c r="B42" s="6" t="s">
        <v>33</v>
      </c>
      <c r="C42" s="120" t="s">
        <v>63</v>
      </c>
      <c r="D42" s="121"/>
    </row>
    <row r="43" spans="1:4" x14ac:dyDescent="0.25">
      <c r="A43" s="7">
        <v>6</v>
      </c>
      <c r="B43" s="6" t="s">
        <v>34</v>
      </c>
      <c r="C43" s="120" t="s">
        <v>78</v>
      </c>
      <c r="D43" s="121"/>
    </row>
    <row r="44" spans="1:4" x14ac:dyDescent="0.25">
      <c r="A44" s="7">
        <v>7</v>
      </c>
      <c r="B44" s="6" t="s">
        <v>35</v>
      </c>
      <c r="C44" s="120" t="s">
        <v>63</v>
      </c>
      <c r="D44" s="121"/>
    </row>
    <row r="45" spans="1:4" ht="15" customHeight="1" x14ac:dyDescent="0.25">
      <c r="A45" s="7">
        <v>8</v>
      </c>
      <c r="B45" s="6" t="s">
        <v>36</v>
      </c>
      <c r="C45" s="120" t="s">
        <v>115</v>
      </c>
      <c r="D45" s="121"/>
    </row>
    <row r="46" spans="1:4" ht="15" customHeight="1" x14ac:dyDescent="0.25">
      <c r="A46" s="7">
        <v>9</v>
      </c>
      <c r="B46" s="6" t="s">
        <v>105</v>
      </c>
      <c r="C46" s="120">
        <v>13</v>
      </c>
      <c r="D46" s="125"/>
    </row>
    <row r="47" spans="1:4" x14ac:dyDescent="0.25">
      <c r="A47" s="7">
        <v>10</v>
      </c>
      <c r="B47" s="6" t="s">
        <v>64</v>
      </c>
      <c r="C47" s="135" t="s">
        <v>99</v>
      </c>
      <c r="D47" s="121"/>
    </row>
    <row r="48" spans="1:4" x14ac:dyDescent="0.25">
      <c r="A48" s="4"/>
    </row>
    <row r="49" spans="1:4" x14ac:dyDescent="0.25">
      <c r="A49" s="4"/>
    </row>
    <row r="51" spans="1:4" x14ac:dyDescent="0.25">
      <c r="A51" s="67"/>
      <c r="B51" s="67"/>
      <c r="C51" s="58"/>
      <c r="D51" s="52"/>
    </row>
    <row r="52" spans="1:4" x14ac:dyDescent="0.25">
      <c r="A52" s="67"/>
      <c r="B52" s="67"/>
      <c r="C52" s="58"/>
      <c r="D52" s="52"/>
    </row>
    <row r="53" spans="1:4" x14ac:dyDescent="0.25">
      <c r="A53" s="67"/>
      <c r="B53" s="67"/>
      <c r="C53" s="58"/>
      <c r="D53" s="52"/>
    </row>
    <row r="54" spans="1:4" x14ac:dyDescent="0.25">
      <c r="A54" s="67"/>
      <c r="B54" s="67"/>
      <c r="C54" s="58"/>
      <c r="D54" s="52"/>
    </row>
    <row r="55" spans="1:4" x14ac:dyDescent="0.25">
      <c r="A55" s="67"/>
      <c r="B55" s="67"/>
      <c r="C55" s="48"/>
      <c r="D55" s="52"/>
    </row>
    <row r="56" spans="1:4" x14ac:dyDescent="0.25">
      <c r="A56" s="67"/>
      <c r="B56" s="67"/>
      <c r="C56" s="68"/>
      <c r="D56" s="5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A54" workbookViewId="0">
      <selection sqref="A1:H70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28" customWidth="1"/>
    <col min="4" max="4" width="8.28515625" customWidth="1"/>
    <col min="5" max="5" width="9.5703125" customWidth="1"/>
    <col min="6" max="6" width="9.7109375" customWidth="1"/>
    <col min="7" max="7" width="10.140625" style="33" customWidth="1"/>
    <col min="8" max="8" width="11" customWidth="1"/>
    <col min="9" max="26" width="9.140625" style="52"/>
  </cols>
  <sheetData>
    <row r="1" spans="1:26" x14ac:dyDescent="0.25">
      <c r="A1" s="4" t="s">
        <v>106</v>
      </c>
      <c r="B1"/>
      <c r="C1" s="33"/>
      <c r="D1" s="33"/>
      <c r="G1"/>
    </row>
    <row r="2" spans="1:26" ht="17.25" customHeight="1" x14ac:dyDescent="0.25">
      <c r="A2" s="4" t="s">
        <v>123</v>
      </c>
      <c r="B2"/>
      <c r="C2" s="33"/>
      <c r="D2" s="33"/>
      <c r="G2"/>
    </row>
    <row r="3" spans="1:26" ht="56.25" customHeight="1" x14ac:dyDescent="0.25">
      <c r="A3" s="138" t="s">
        <v>51</v>
      </c>
      <c r="B3" s="139"/>
      <c r="C3" s="34" t="s">
        <v>52</v>
      </c>
      <c r="D3" s="27" t="s">
        <v>53</v>
      </c>
      <c r="E3" s="27" t="s">
        <v>54</v>
      </c>
      <c r="F3" s="27" t="s">
        <v>55</v>
      </c>
      <c r="G3" s="35" t="s">
        <v>56</v>
      </c>
      <c r="H3" s="27" t="s">
        <v>57</v>
      </c>
      <c r="I3" s="53"/>
    </row>
    <row r="4" spans="1:26" ht="24.75" customHeight="1" x14ac:dyDescent="0.25">
      <c r="A4" s="155" t="s">
        <v>124</v>
      </c>
      <c r="B4" s="156"/>
      <c r="C4" s="34"/>
      <c r="D4" s="27">
        <v>158.44</v>
      </c>
      <c r="E4" s="27"/>
      <c r="F4" s="27"/>
      <c r="G4" s="35"/>
      <c r="H4" s="27"/>
      <c r="I4" s="53"/>
    </row>
    <row r="5" spans="1:26" ht="19.5" customHeight="1" x14ac:dyDescent="0.25">
      <c r="A5" s="84" t="s">
        <v>107</v>
      </c>
      <c r="B5" s="85"/>
      <c r="C5" s="34"/>
      <c r="D5" s="111">
        <v>201.33</v>
      </c>
      <c r="E5" s="27"/>
      <c r="F5" s="27"/>
      <c r="G5" s="35"/>
      <c r="H5" s="27"/>
      <c r="I5" s="53"/>
    </row>
    <row r="6" spans="1:26" ht="21" customHeight="1" x14ac:dyDescent="0.25">
      <c r="A6" s="84" t="s">
        <v>108</v>
      </c>
      <c r="B6" s="85"/>
      <c r="C6" s="34"/>
      <c r="D6" s="111">
        <v>-42.89</v>
      </c>
      <c r="E6" s="27"/>
      <c r="F6" s="27"/>
      <c r="G6" s="35"/>
      <c r="H6" s="27"/>
      <c r="I6" s="53"/>
    </row>
    <row r="7" spans="1:26" ht="20.25" customHeight="1" x14ac:dyDescent="0.25">
      <c r="A7" s="142" t="s">
        <v>125</v>
      </c>
      <c r="B7" s="141"/>
      <c r="C7" s="141"/>
      <c r="D7" s="141"/>
      <c r="E7" s="141"/>
      <c r="F7" s="141"/>
      <c r="G7" s="141"/>
      <c r="H7" s="125"/>
      <c r="I7" s="53"/>
    </row>
    <row r="8" spans="1:26" s="4" customFormat="1" ht="17.25" customHeight="1" x14ac:dyDescent="0.25">
      <c r="A8" s="138" t="s">
        <v>58</v>
      </c>
      <c r="B8" s="139"/>
      <c r="C8" s="93">
        <f>C12+C15+C18</f>
        <v>13.46</v>
      </c>
      <c r="D8" s="70">
        <v>-38.799999999999997</v>
      </c>
      <c r="E8" s="70">
        <f>E12+E15+E18</f>
        <v>127.14000000000001</v>
      </c>
      <c r="F8" s="70">
        <f>F12+F15+F18</f>
        <v>165.63</v>
      </c>
      <c r="G8" s="70">
        <f>F8</f>
        <v>165.63</v>
      </c>
      <c r="H8" s="73">
        <f>F8-E8+D8</f>
        <v>-0.31000000000001648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x14ac:dyDescent="0.25">
      <c r="A9" s="36" t="s">
        <v>59</v>
      </c>
      <c r="B9" s="37"/>
      <c r="C9" s="39">
        <f>C8-C10</f>
        <v>12.114000000000001</v>
      </c>
      <c r="D9" s="43">
        <f>D8-D10</f>
        <v>-34.919999999999995</v>
      </c>
      <c r="E9" s="43">
        <f>E8-E10</f>
        <v>114.42600000000002</v>
      </c>
      <c r="F9" s="43">
        <f>F8-F10</f>
        <v>149.06700000000001</v>
      </c>
      <c r="G9" s="43">
        <f>G8-G10</f>
        <v>149.06700000000001</v>
      </c>
      <c r="H9" s="43">
        <f t="shared" ref="H9:H10" si="0">F9-E9+D9</f>
        <v>-0.27900000000000347</v>
      </c>
    </row>
    <row r="10" spans="1:26" x14ac:dyDescent="0.25">
      <c r="A10" s="140" t="s">
        <v>60</v>
      </c>
      <c r="B10" s="141"/>
      <c r="C10" s="39">
        <f>C8*10%</f>
        <v>1.3460000000000001</v>
      </c>
      <c r="D10" s="43">
        <f>D8*10%</f>
        <v>-3.88</v>
      </c>
      <c r="E10" s="43">
        <f>E8*10%</f>
        <v>12.714000000000002</v>
      </c>
      <c r="F10" s="43">
        <f>F8*10%</f>
        <v>16.562999999999999</v>
      </c>
      <c r="G10" s="43">
        <f>G8*10%</f>
        <v>16.562999999999999</v>
      </c>
      <c r="H10" s="43">
        <f t="shared" si="0"/>
        <v>-3.1000000000003247E-2</v>
      </c>
    </row>
    <row r="11" spans="1:26" ht="15.75" customHeight="1" x14ac:dyDescent="0.25">
      <c r="A11" s="142" t="s">
        <v>61</v>
      </c>
      <c r="B11" s="143"/>
      <c r="C11" s="143"/>
      <c r="D11" s="143"/>
      <c r="E11" s="143"/>
      <c r="F11" s="143"/>
      <c r="G11" s="143"/>
      <c r="H11" s="144"/>
      <c r="I11" s="49"/>
    </row>
    <row r="12" spans="1:26" x14ac:dyDescent="0.25">
      <c r="A12" s="145" t="s">
        <v>46</v>
      </c>
      <c r="B12" s="146"/>
      <c r="C12" s="29">
        <v>5.65</v>
      </c>
      <c r="D12" s="44">
        <v>-14.97</v>
      </c>
      <c r="E12" s="44">
        <v>53.49</v>
      </c>
      <c r="F12" s="44">
        <v>70.540000000000006</v>
      </c>
      <c r="G12" s="44">
        <f>F12</f>
        <v>70.540000000000006</v>
      </c>
      <c r="H12" s="43">
        <f>F12-E12+D12</f>
        <v>2.0800000000000036</v>
      </c>
    </row>
    <row r="13" spans="1:26" x14ac:dyDescent="0.25">
      <c r="A13" s="36" t="s">
        <v>59</v>
      </c>
      <c r="B13" s="37"/>
      <c r="C13" s="39">
        <f>C12-C14</f>
        <v>5.085</v>
      </c>
      <c r="D13" s="43">
        <f>D12-D14</f>
        <v>-13.473000000000001</v>
      </c>
      <c r="E13" s="43">
        <f>E12-E14</f>
        <v>48.141000000000005</v>
      </c>
      <c r="F13" s="43">
        <f>F12-F14</f>
        <v>63.486000000000004</v>
      </c>
      <c r="G13" s="43">
        <f>G12-G14</f>
        <v>63.486000000000004</v>
      </c>
      <c r="H13" s="43">
        <f t="shared" ref="H13:H20" si="1">F13-E13+D13</f>
        <v>1.8719999999999981</v>
      </c>
    </row>
    <row r="14" spans="1:26" x14ac:dyDescent="0.25">
      <c r="A14" s="140" t="s">
        <v>60</v>
      </c>
      <c r="B14" s="141"/>
      <c r="C14" s="39">
        <f>C12*10%</f>
        <v>0.56500000000000006</v>
      </c>
      <c r="D14" s="43">
        <f>D12*10%</f>
        <v>-1.4970000000000001</v>
      </c>
      <c r="E14" s="43">
        <f>E12*10%</f>
        <v>5.3490000000000002</v>
      </c>
      <c r="F14" s="43">
        <f>F12*10%</f>
        <v>7.0540000000000012</v>
      </c>
      <c r="G14" s="43">
        <f>G12*10%</f>
        <v>7.0540000000000012</v>
      </c>
      <c r="H14" s="43">
        <f t="shared" si="1"/>
        <v>0.20800000000000085</v>
      </c>
    </row>
    <row r="15" spans="1:26" ht="23.25" customHeight="1" x14ac:dyDescent="0.25">
      <c r="A15" s="145" t="s">
        <v>39</v>
      </c>
      <c r="B15" s="146"/>
      <c r="C15" s="29">
        <v>3.45</v>
      </c>
      <c r="D15" s="44">
        <v>-10.41</v>
      </c>
      <c r="E15" s="44">
        <v>32.659999999999997</v>
      </c>
      <c r="F15" s="44">
        <v>43.08</v>
      </c>
      <c r="G15" s="44">
        <f>F15</f>
        <v>43.08</v>
      </c>
      <c r="H15" s="43">
        <f t="shared" si="1"/>
        <v>1.0000000000001563E-2</v>
      </c>
    </row>
    <row r="16" spans="1:26" x14ac:dyDescent="0.25">
      <c r="A16" s="36" t="s">
        <v>59</v>
      </c>
      <c r="B16" s="37"/>
      <c r="C16" s="39">
        <f>C15-C17</f>
        <v>3.105</v>
      </c>
      <c r="D16" s="43">
        <f>D15-D17</f>
        <v>-9.3689999999999998</v>
      </c>
      <c r="E16" s="43">
        <f>E15-E17</f>
        <v>29.393999999999998</v>
      </c>
      <c r="F16" s="43">
        <f>F15-F17</f>
        <v>38.771999999999998</v>
      </c>
      <c r="G16" s="43">
        <f>G15-G17</f>
        <v>38.771999999999998</v>
      </c>
      <c r="H16" s="43">
        <f t="shared" si="1"/>
        <v>9.0000000000003411E-3</v>
      </c>
    </row>
    <row r="17" spans="1:26" ht="15" customHeight="1" x14ac:dyDescent="0.25">
      <c r="A17" s="140" t="s">
        <v>60</v>
      </c>
      <c r="B17" s="141"/>
      <c r="C17" s="39">
        <f>C15*10%</f>
        <v>0.34500000000000003</v>
      </c>
      <c r="D17" s="43">
        <f>D15*10%</f>
        <v>-1.0410000000000001</v>
      </c>
      <c r="E17" s="43">
        <f>E15*10%</f>
        <v>3.266</v>
      </c>
      <c r="F17" s="43">
        <f>F15*10%</f>
        <v>4.3079999999999998</v>
      </c>
      <c r="G17" s="43">
        <f>G15*10%</f>
        <v>4.3079999999999998</v>
      </c>
      <c r="H17" s="43">
        <f t="shared" si="1"/>
        <v>9.9999999999966782E-4</v>
      </c>
    </row>
    <row r="18" spans="1:26" ht="14.25" customHeight="1" x14ac:dyDescent="0.25">
      <c r="A18" s="11" t="s">
        <v>75</v>
      </c>
      <c r="B18" s="38"/>
      <c r="C18" s="40">
        <v>4.3600000000000003</v>
      </c>
      <c r="D18" s="43">
        <v>-11.14</v>
      </c>
      <c r="E18" s="43">
        <v>40.99</v>
      </c>
      <c r="F18" s="43">
        <v>52.01</v>
      </c>
      <c r="G18" s="43">
        <f>F18</f>
        <v>52.01</v>
      </c>
      <c r="H18" s="43">
        <f t="shared" si="1"/>
        <v>-0.12000000000000455</v>
      </c>
    </row>
    <row r="19" spans="1:26" ht="14.25" customHeight="1" x14ac:dyDescent="0.25">
      <c r="A19" s="36" t="s">
        <v>59</v>
      </c>
      <c r="B19" s="37"/>
      <c r="C19" s="39">
        <f>C18-C20</f>
        <v>3.9240000000000004</v>
      </c>
      <c r="D19" s="43">
        <f>D18-D20</f>
        <v>-10.026</v>
      </c>
      <c r="E19" s="43">
        <f>E18-E20</f>
        <v>36.891000000000005</v>
      </c>
      <c r="F19" s="43">
        <f>F18-F20</f>
        <v>46.808999999999997</v>
      </c>
      <c r="G19" s="43">
        <v>25.71</v>
      </c>
      <c r="H19" s="43">
        <f t="shared" si="1"/>
        <v>-0.10800000000000765</v>
      </c>
    </row>
    <row r="20" spans="1:26" x14ac:dyDescent="0.25">
      <c r="A20" s="140" t="s">
        <v>60</v>
      </c>
      <c r="B20" s="141"/>
      <c r="C20" s="39">
        <f>C18*10%</f>
        <v>0.43600000000000005</v>
      </c>
      <c r="D20" s="43">
        <f>D18*10%</f>
        <v>-1.1140000000000001</v>
      </c>
      <c r="E20" s="43">
        <f>E18*10%</f>
        <v>4.0990000000000002</v>
      </c>
      <c r="F20" s="43">
        <f>F18*10%</f>
        <v>5.2010000000000005</v>
      </c>
      <c r="G20" s="43">
        <f>G18*10%</f>
        <v>5.2010000000000005</v>
      </c>
      <c r="H20" s="43">
        <f t="shared" si="1"/>
        <v>-1.1999999999999789E-2</v>
      </c>
    </row>
    <row r="21" spans="1:26" s="3" customFormat="1" ht="12.75" customHeight="1" x14ac:dyDescent="0.25">
      <c r="A21" s="86"/>
      <c r="B21" s="88"/>
      <c r="C21" s="89"/>
      <c r="D21" s="44"/>
      <c r="E21" s="90"/>
      <c r="F21" s="90"/>
      <c r="G21" s="86"/>
      <c r="H21" s="9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38" t="s">
        <v>40</v>
      </c>
      <c r="B22" s="144"/>
      <c r="C22" s="40">
        <v>5.09</v>
      </c>
      <c r="D22" s="43">
        <v>200.13</v>
      </c>
      <c r="E22" s="43">
        <v>48.19</v>
      </c>
      <c r="F22" s="43">
        <v>63.54</v>
      </c>
      <c r="G22" s="72">
        <f>G23+G24</f>
        <v>32.06</v>
      </c>
      <c r="H22" s="43">
        <f>F22-E22+D22+F22-G22</f>
        <v>246.95999999999998</v>
      </c>
    </row>
    <row r="23" spans="1:26" ht="14.25" customHeight="1" x14ac:dyDescent="0.25">
      <c r="A23" s="36" t="s">
        <v>62</v>
      </c>
      <c r="B23" s="37"/>
      <c r="C23" s="39">
        <v>4.58</v>
      </c>
      <c r="D23" s="43">
        <v>201.33</v>
      </c>
      <c r="E23" s="43">
        <f>E22-E24</f>
        <v>43.370999999999995</v>
      </c>
      <c r="F23" s="43">
        <f>F22-F24</f>
        <v>57.186</v>
      </c>
      <c r="G23" s="71">
        <v>25.71</v>
      </c>
      <c r="H23" s="43">
        <f t="shared" ref="H23:H24" si="2">F23-E23+D23+F23-G23</f>
        <v>246.62100000000001</v>
      </c>
      <c r="I23" s="83"/>
    </row>
    <row r="24" spans="1:26" ht="14.25" customHeight="1" x14ac:dyDescent="0.25">
      <c r="A24" s="140" t="s">
        <v>60</v>
      </c>
      <c r="B24" s="141"/>
      <c r="C24" s="43">
        <v>0.51</v>
      </c>
      <c r="D24" s="43">
        <v>-1.2</v>
      </c>
      <c r="E24" s="43">
        <f>E22*10%</f>
        <v>4.819</v>
      </c>
      <c r="F24" s="43">
        <f>F22*10%</f>
        <v>6.3540000000000001</v>
      </c>
      <c r="G24" s="43">
        <v>6.35</v>
      </c>
      <c r="H24" s="43">
        <f t="shared" si="2"/>
        <v>0.33900000000000041</v>
      </c>
    </row>
    <row r="25" spans="1:26" ht="15" hidden="1" customHeight="1" x14ac:dyDescent="0.25">
      <c r="A25" s="36" t="s">
        <v>62</v>
      </c>
      <c r="B25" s="37"/>
      <c r="C25" s="43"/>
      <c r="D25" s="43"/>
      <c r="E25" s="43"/>
      <c r="F25" s="43"/>
      <c r="G25" s="71"/>
      <c r="H25" s="43">
        <f t="shared" ref="H25:H26" si="3">F25-E25-G25+D25+F25</f>
        <v>0</v>
      </c>
    </row>
    <row r="26" spans="1:26" ht="15" hidden="1" customHeight="1" x14ac:dyDescent="0.25">
      <c r="A26" s="140" t="s">
        <v>60</v>
      </c>
      <c r="B26" s="141"/>
      <c r="C26" s="43"/>
      <c r="D26" s="43"/>
      <c r="E26" s="43"/>
      <c r="F26" s="43"/>
      <c r="G26" s="43"/>
      <c r="H26" s="43">
        <f t="shared" si="3"/>
        <v>0</v>
      </c>
    </row>
    <row r="27" spans="1:26" ht="15" customHeight="1" x14ac:dyDescent="0.25">
      <c r="A27" s="118"/>
      <c r="B27" s="117"/>
      <c r="C27" s="43"/>
      <c r="D27" s="43"/>
      <c r="E27" s="43"/>
      <c r="F27" s="43"/>
      <c r="G27" s="43"/>
      <c r="H27" s="43"/>
    </row>
    <row r="28" spans="1:26" ht="15" customHeight="1" x14ac:dyDescent="0.25">
      <c r="A28" s="157" t="s">
        <v>116</v>
      </c>
      <c r="B28" s="158"/>
      <c r="C28" s="73"/>
      <c r="D28" s="73">
        <v>-2.89</v>
      </c>
      <c r="E28" s="73">
        <f>E30+E31+E32+E33</f>
        <v>16.670000000000002</v>
      </c>
      <c r="F28" s="73">
        <f>F30+F31+F32+F33</f>
        <v>19.380000000000003</v>
      </c>
      <c r="G28" s="73">
        <v>19.38</v>
      </c>
      <c r="H28" s="43">
        <f>F28-E28+D28+F28-G28</f>
        <v>-0.17999999999999616</v>
      </c>
    </row>
    <row r="29" spans="1:26" ht="15" customHeight="1" x14ac:dyDescent="0.25">
      <c r="A29" s="36" t="s">
        <v>117</v>
      </c>
      <c r="B29" s="116"/>
      <c r="C29" s="43"/>
      <c r="D29" s="43"/>
      <c r="E29" s="43"/>
      <c r="F29" s="43"/>
      <c r="G29" s="43"/>
      <c r="H29" s="43"/>
    </row>
    <row r="30" spans="1:26" ht="15" customHeight="1" x14ac:dyDescent="0.25">
      <c r="A30" s="167" t="s">
        <v>118</v>
      </c>
      <c r="B30" s="168"/>
      <c r="C30" s="43"/>
      <c r="D30" s="43">
        <v>-0.18</v>
      </c>
      <c r="E30" s="43">
        <v>1.38</v>
      </c>
      <c r="F30" s="43">
        <v>1.5</v>
      </c>
      <c r="G30" s="43">
        <v>1.5</v>
      </c>
      <c r="H30" s="43">
        <f t="shared" ref="H30:H33" si="4">F30-E30+D30+F30-G30</f>
        <v>-5.9999999999999831E-2</v>
      </c>
    </row>
    <row r="31" spans="1:26" ht="15" customHeight="1" x14ac:dyDescent="0.25">
      <c r="A31" s="167" t="s">
        <v>120</v>
      </c>
      <c r="B31" s="168"/>
      <c r="C31" s="43"/>
      <c r="D31" s="43">
        <v>-0.84</v>
      </c>
      <c r="E31" s="43">
        <v>6.12</v>
      </c>
      <c r="F31" s="43">
        <v>6.93</v>
      </c>
      <c r="G31" s="43">
        <v>6.93</v>
      </c>
      <c r="H31" s="43">
        <f t="shared" si="4"/>
        <v>-3.0000000000000249E-2</v>
      </c>
    </row>
    <row r="32" spans="1:26" ht="15" customHeight="1" x14ac:dyDescent="0.25">
      <c r="A32" s="167" t="s">
        <v>121</v>
      </c>
      <c r="B32" s="168"/>
      <c r="C32" s="43"/>
      <c r="D32" s="43">
        <v>-1.76</v>
      </c>
      <c r="E32" s="43">
        <v>7.92</v>
      </c>
      <c r="F32" s="43">
        <v>9.6</v>
      </c>
      <c r="G32" s="43">
        <v>9.6</v>
      </c>
      <c r="H32" s="43">
        <f t="shared" si="4"/>
        <v>-8.0000000000000071E-2</v>
      </c>
    </row>
    <row r="33" spans="1:26" ht="15" customHeight="1" x14ac:dyDescent="0.25">
      <c r="A33" s="167" t="s">
        <v>119</v>
      </c>
      <c r="B33" s="168"/>
      <c r="C33" s="43"/>
      <c r="D33" s="43">
        <v>-0.11</v>
      </c>
      <c r="E33" s="43">
        <v>1.25</v>
      </c>
      <c r="F33" s="43">
        <v>1.35</v>
      </c>
      <c r="G33" s="43">
        <v>1.35</v>
      </c>
      <c r="H33" s="43">
        <f t="shared" si="4"/>
        <v>-1.0000000000000009E-2</v>
      </c>
    </row>
    <row r="34" spans="1:26" ht="18.75" customHeight="1" x14ac:dyDescent="0.25">
      <c r="A34" s="157" t="s">
        <v>109</v>
      </c>
      <c r="B34" s="158"/>
      <c r="C34" s="7"/>
      <c r="D34" s="7"/>
      <c r="E34" s="73">
        <f>E8+E22+E28</f>
        <v>192</v>
      </c>
      <c r="F34" s="73">
        <f t="shared" ref="F34:G34" si="5">F8+F22+F28</f>
        <v>248.54999999999998</v>
      </c>
      <c r="G34" s="73">
        <f t="shared" si="5"/>
        <v>217.07</v>
      </c>
      <c r="H34" s="7"/>
    </row>
    <row r="35" spans="1:26" ht="18.75" hidden="1" customHeight="1" x14ac:dyDescent="0.25">
      <c r="A35" s="147" t="s">
        <v>110</v>
      </c>
      <c r="B35" s="148"/>
      <c r="C35" s="96"/>
      <c r="D35" s="96"/>
      <c r="E35" s="97"/>
      <c r="F35" s="97"/>
      <c r="G35" s="96"/>
      <c r="H35" s="96"/>
    </row>
    <row r="36" spans="1:26" ht="15" hidden="1" customHeight="1" x14ac:dyDescent="0.25">
      <c r="A36" s="147" t="s">
        <v>111</v>
      </c>
      <c r="B36" s="147"/>
      <c r="C36" s="98"/>
      <c r="D36" s="98"/>
      <c r="E36" s="99"/>
      <c r="F36" s="100"/>
      <c r="G36" s="100"/>
      <c r="H36" s="101"/>
    </row>
    <row r="37" spans="1:26" ht="0.75" hidden="1" customHeight="1" x14ac:dyDescent="0.25">
      <c r="A37" s="102" t="s">
        <v>107</v>
      </c>
      <c r="B37" s="102"/>
      <c r="C37" s="98"/>
      <c r="D37" s="98"/>
      <c r="E37" s="99"/>
      <c r="F37" s="100"/>
      <c r="G37" s="100"/>
      <c r="H37" s="103"/>
      <c r="I37" s="49"/>
    </row>
    <row r="38" spans="1:26" ht="1.5" hidden="1" customHeight="1" x14ac:dyDescent="0.25">
      <c r="A38" s="104" t="s">
        <v>108</v>
      </c>
      <c r="B38" s="105"/>
      <c r="C38" s="98"/>
      <c r="D38" s="98"/>
      <c r="E38" s="99"/>
      <c r="F38" s="100"/>
      <c r="G38" s="100"/>
      <c r="H38" s="101"/>
      <c r="I38" s="49"/>
    </row>
    <row r="39" spans="1:26" ht="19.5" customHeight="1" x14ac:dyDescent="0.25">
      <c r="A39" s="159" t="s">
        <v>110</v>
      </c>
      <c r="B39" s="160"/>
      <c r="C39" s="106"/>
      <c r="D39" s="106">
        <v>158.44</v>
      </c>
      <c r="E39" s="29"/>
      <c r="F39" s="29"/>
      <c r="G39" s="106"/>
      <c r="H39" s="106">
        <f>F34-E34+D39+F34-G34</f>
        <v>246.46999999999997</v>
      </c>
    </row>
    <row r="40" spans="1:26" s="3" customFormat="1" ht="21.75" customHeight="1" x14ac:dyDescent="0.25">
      <c r="A40" s="159" t="s">
        <v>126</v>
      </c>
      <c r="B40" s="159"/>
      <c r="C40" s="107"/>
      <c r="D40" s="107"/>
      <c r="E40" s="70"/>
      <c r="F40" s="93"/>
      <c r="G40" s="93"/>
      <c r="H40" s="70">
        <f>H41+H42</f>
        <v>246.47</v>
      </c>
      <c r="I40" s="95"/>
      <c r="J40" s="95"/>
    </row>
    <row r="41" spans="1:26" s="3" customFormat="1" ht="24" customHeight="1" x14ac:dyDescent="0.25">
      <c r="A41" s="108" t="s">
        <v>107</v>
      </c>
      <c r="B41" s="108"/>
      <c r="C41" s="107"/>
      <c r="D41" s="107"/>
      <c r="E41" s="70"/>
      <c r="F41" s="93"/>
      <c r="G41" s="93"/>
      <c r="H41" s="70">
        <f>H23</f>
        <v>246.62100000000001</v>
      </c>
      <c r="I41" s="95"/>
      <c r="J41" s="95"/>
    </row>
    <row r="42" spans="1:26" s="3" customFormat="1" ht="23.25" customHeight="1" x14ac:dyDescent="0.25">
      <c r="A42" s="109" t="s">
        <v>108</v>
      </c>
      <c r="B42" s="110"/>
      <c r="C42" s="107"/>
      <c r="D42" s="107"/>
      <c r="E42" s="70"/>
      <c r="F42" s="93"/>
      <c r="G42" s="93"/>
      <c r="H42" s="70">
        <f>H8+H28+H24</f>
        <v>-0.15100000000001224</v>
      </c>
      <c r="I42" s="95"/>
      <c r="J42" s="95"/>
    </row>
    <row r="43" spans="1:26" s="3" customFormat="1" ht="18" customHeight="1" x14ac:dyDescent="0.25">
      <c r="A43" s="87"/>
      <c r="B43" s="92"/>
      <c r="C43" s="93"/>
      <c r="D43" s="29"/>
      <c r="E43" s="93"/>
      <c r="F43" s="93"/>
      <c r="G43" s="94"/>
      <c r="H43" s="70"/>
      <c r="I43" s="95"/>
      <c r="J43" s="95"/>
    </row>
    <row r="44" spans="1:26" ht="24.75" customHeight="1" x14ac:dyDescent="0.25">
      <c r="A44" s="161"/>
      <c r="B44" s="162"/>
      <c r="C44" s="162"/>
      <c r="D44" s="162"/>
      <c r="E44" s="162"/>
      <c r="F44" s="162"/>
      <c r="G44" s="162"/>
      <c r="H44" s="162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s="69" customFormat="1" ht="24.75" customHeight="1" x14ac:dyDescent="0.25">
      <c r="A45" s="74" t="s">
        <v>127</v>
      </c>
      <c r="B45" s="75"/>
      <c r="C45" s="75"/>
      <c r="D45" s="75"/>
      <c r="E45" s="76"/>
      <c r="F45" s="77"/>
      <c r="G45" s="163"/>
      <c r="H45" s="164"/>
    </row>
    <row r="46" spans="1:26" s="69" customFormat="1" x14ac:dyDescent="0.25">
      <c r="A46" s="151" t="s">
        <v>101</v>
      </c>
      <c r="B46" s="141"/>
      <c r="C46" s="125"/>
      <c r="D46" s="30" t="s">
        <v>112</v>
      </c>
      <c r="E46" s="165" t="s">
        <v>48</v>
      </c>
      <c r="F46" s="166"/>
      <c r="G46" s="112" t="s">
        <v>113</v>
      </c>
      <c r="H46" s="114" t="s">
        <v>114</v>
      </c>
    </row>
    <row r="47" spans="1:26" s="4" customFormat="1" x14ac:dyDescent="0.25">
      <c r="A47" s="149" t="s">
        <v>128</v>
      </c>
      <c r="B47" s="150"/>
      <c r="C47" s="144"/>
      <c r="D47" s="119">
        <v>43191</v>
      </c>
      <c r="E47" s="152" t="s">
        <v>129</v>
      </c>
      <c r="F47" s="125"/>
      <c r="G47" s="113">
        <v>25.71</v>
      </c>
      <c r="H47" s="115" t="s">
        <v>130</v>
      </c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s="4" customFormat="1" x14ac:dyDescent="0.25">
      <c r="A48" s="149" t="s">
        <v>131</v>
      </c>
      <c r="B48" s="143"/>
      <c r="C48" s="144"/>
      <c r="D48" s="32"/>
      <c r="E48" s="152"/>
      <c r="F48" s="125"/>
      <c r="G48" s="113">
        <f>SUM(G47)</f>
        <v>25.71</v>
      </c>
      <c r="H48" s="115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8" x14ac:dyDescent="0.25">
      <c r="A49" s="48"/>
      <c r="B49" s="49"/>
      <c r="C49" s="49"/>
      <c r="D49" s="49"/>
      <c r="E49" s="50"/>
      <c r="F49" s="45"/>
      <c r="G49" s="51"/>
      <c r="H49" s="19"/>
    </row>
    <row r="50" spans="1:8" x14ac:dyDescent="0.25">
      <c r="A50" s="21" t="s">
        <v>41</v>
      </c>
      <c r="D50" s="23"/>
      <c r="E50" s="23"/>
      <c r="F50" s="23"/>
      <c r="G50" s="41"/>
    </row>
    <row r="51" spans="1:8" x14ac:dyDescent="0.25">
      <c r="A51" s="21" t="s">
        <v>65</v>
      </c>
      <c r="D51" s="23"/>
      <c r="E51" s="23"/>
      <c r="F51" s="23"/>
      <c r="G51" s="41"/>
    </row>
    <row r="52" spans="1:8" ht="12" customHeight="1" x14ac:dyDescent="0.25">
      <c r="A52" s="151" t="s">
        <v>50</v>
      </c>
      <c r="B52" s="141"/>
      <c r="C52" s="141"/>
      <c r="D52" s="141"/>
      <c r="E52" s="125"/>
      <c r="F52" s="32" t="s">
        <v>48</v>
      </c>
      <c r="G52" s="31" t="s">
        <v>49</v>
      </c>
    </row>
    <row r="53" spans="1:8" x14ac:dyDescent="0.25">
      <c r="A53" s="151" t="s">
        <v>63</v>
      </c>
      <c r="B53" s="141"/>
      <c r="C53" s="141"/>
      <c r="D53" s="141"/>
      <c r="E53" s="125"/>
      <c r="F53" s="30"/>
      <c r="G53" s="30">
        <v>0</v>
      </c>
    </row>
    <row r="54" spans="1:8" x14ac:dyDescent="0.25">
      <c r="A54" s="23"/>
      <c r="D54" s="23"/>
      <c r="E54" s="23"/>
      <c r="F54" s="23"/>
      <c r="G54" s="41"/>
    </row>
    <row r="55" spans="1:8" x14ac:dyDescent="0.25">
      <c r="A55" s="82"/>
      <c r="B55" s="82"/>
      <c r="C55" s="82"/>
      <c r="D55" s="82"/>
      <c r="E55" s="82"/>
      <c r="F55" s="82"/>
      <c r="G55" s="82"/>
    </row>
    <row r="56" spans="1:8" x14ac:dyDescent="0.25">
      <c r="A56" s="21" t="s">
        <v>102</v>
      </c>
      <c r="B56" s="57"/>
      <c r="C56" s="78"/>
      <c r="E56" s="33"/>
      <c r="F56" s="79"/>
    </row>
    <row r="57" spans="1:8" x14ac:dyDescent="0.25">
      <c r="A57" s="21" t="s">
        <v>133</v>
      </c>
      <c r="B57" s="80"/>
      <c r="C57" s="81"/>
      <c r="D57" s="21"/>
      <c r="E57" s="33"/>
      <c r="F57" s="79"/>
    </row>
    <row r="58" spans="1:8" ht="72" customHeight="1" x14ac:dyDescent="0.25">
      <c r="A58" s="153" t="s">
        <v>132</v>
      </c>
      <c r="B58" s="154"/>
      <c r="C58" s="154"/>
      <c r="D58" s="154"/>
      <c r="E58" s="154"/>
      <c r="F58" s="154"/>
      <c r="G58" s="154"/>
    </row>
    <row r="59" spans="1:8" x14ac:dyDescent="0.25">
      <c r="B59" s="57"/>
      <c r="C59" s="57"/>
    </row>
    <row r="60" spans="1:8" x14ac:dyDescent="0.25">
      <c r="B60" s="57"/>
      <c r="C60" s="57"/>
    </row>
    <row r="61" spans="1:8" x14ac:dyDescent="0.25">
      <c r="A61" s="21" t="s">
        <v>72</v>
      </c>
      <c r="B61" s="80"/>
      <c r="C61" s="80"/>
      <c r="D61" s="21"/>
      <c r="E61" s="21" t="s">
        <v>74</v>
      </c>
      <c r="F61" s="23"/>
      <c r="G61" s="41"/>
    </row>
    <row r="62" spans="1:8" x14ac:dyDescent="0.25">
      <c r="A62" s="21" t="s">
        <v>73</v>
      </c>
      <c r="B62" s="80"/>
      <c r="C62" s="80"/>
      <c r="D62" s="21"/>
      <c r="E62" s="21"/>
      <c r="F62" s="23"/>
      <c r="G62" s="41"/>
    </row>
    <row r="63" spans="1:8" x14ac:dyDescent="0.25">
      <c r="A63" s="21" t="s">
        <v>100</v>
      </c>
      <c r="B63" s="80"/>
      <c r="C63" s="80"/>
      <c r="D63" s="21"/>
      <c r="E63" s="21"/>
      <c r="F63" s="23"/>
      <c r="G63" s="41"/>
    </row>
    <row r="64" spans="1:8" x14ac:dyDescent="0.25">
      <c r="A64" s="46"/>
      <c r="B64" s="47"/>
      <c r="C64" s="47"/>
      <c r="D64" s="46"/>
      <c r="E64" s="46"/>
    </row>
    <row r="65" spans="1:3" x14ac:dyDescent="0.25">
      <c r="A65" s="42" t="s">
        <v>66</v>
      </c>
    </row>
    <row r="66" spans="1:3" x14ac:dyDescent="0.25">
      <c r="A66" s="136" t="s">
        <v>67</v>
      </c>
      <c r="B66" s="136"/>
      <c r="C66" s="28" t="s">
        <v>23</v>
      </c>
    </row>
    <row r="67" spans="1:3" x14ac:dyDescent="0.25">
      <c r="A67" s="136" t="s">
        <v>68</v>
      </c>
      <c r="B67" s="136"/>
      <c r="C67" s="28" t="s">
        <v>70</v>
      </c>
    </row>
    <row r="68" spans="1:3" x14ac:dyDescent="0.25">
      <c r="A68" s="136" t="s">
        <v>69</v>
      </c>
      <c r="B68" s="137"/>
      <c r="C68" s="28" t="s">
        <v>71</v>
      </c>
    </row>
  </sheetData>
  <mergeCells count="38">
    <mergeCell ref="A4:B4"/>
    <mergeCell ref="A7:H7"/>
    <mergeCell ref="A34:B34"/>
    <mergeCell ref="A40:B40"/>
    <mergeCell ref="A46:C46"/>
    <mergeCell ref="A39:B39"/>
    <mergeCell ref="A44:H44"/>
    <mergeCell ref="G45:H45"/>
    <mergeCell ref="E46:F46"/>
    <mergeCell ref="A28:B28"/>
    <mergeCell ref="A30:B30"/>
    <mergeCell ref="A31:B31"/>
    <mergeCell ref="A32:B32"/>
    <mergeCell ref="A33:B33"/>
    <mergeCell ref="A47:C47"/>
    <mergeCell ref="A66:B66"/>
    <mergeCell ref="A52:E52"/>
    <mergeCell ref="A53:E53"/>
    <mergeCell ref="E47:F47"/>
    <mergeCell ref="A58:G58"/>
    <mergeCell ref="A48:C48"/>
    <mergeCell ref="E48:F48"/>
    <mergeCell ref="A67:B67"/>
    <mergeCell ref="A68:B68"/>
    <mergeCell ref="A3:B3"/>
    <mergeCell ref="A8:B8"/>
    <mergeCell ref="A10:B10"/>
    <mergeCell ref="A11:H11"/>
    <mergeCell ref="A12:B12"/>
    <mergeCell ref="A20:B20"/>
    <mergeCell ref="A22:B22"/>
    <mergeCell ref="A36:B36"/>
    <mergeCell ref="A24:B24"/>
    <mergeCell ref="A14:B14"/>
    <mergeCell ref="A15:B15"/>
    <mergeCell ref="A17:B17"/>
    <mergeCell ref="A26:B26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2019-02-12T06:35:00Z</cp:lastPrinted>
  <dcterms:created xsi:type="dcterms:W3CDTF">2013-02-18T04:38:06Z</dcterms:created>
  <dcterms:modified xsi:type="dcterms:W3CDTF">2019-02-18T03:48:52Z</dcterms:modified>
</cp:coreProperties>
</file>