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Алексей\Desktop\Фин.отчеты\2019 г. отчеты\УК-0\"/>
    </mc:Choice>
  </mc:AlternateContent>
  <bookViews>
    <workbookView xWindow="-105" yWindow="-105" windowWidth="23250" windowHeight="12570"/>
  </bookViews>
  <sheets>
    <sheet name="УК" sheetId="1" r:id="rId1"/>
    <sheet name="Лист2" sheetId="8" r:id="rId2"/>
  </sheets>
  <calcPr calcId="152511"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3" i="8" l="1"/>
  <c r="G41" i="8"/>
  <c r="H23" i="8"/>
  <c r="H35" i="8"/>
  <c r="H34" i="8"/>
  <c r="G22" i="8"/>
  <c r="G32" i="8"/>
  <c r="H33" i="8"/>
  <c r="H24" i="8"/>
  <c r="H36" i="8"/>
  <c r="G29" i="8"/>
  <c r="G30" i="8"/>
  <c r="G31" i="8"/>
  <c r="G28" i="8"/>
  <c r="G26" i="8"/>
  <c r="G24" i="8"/>
  <c r="D33" i="8"/>
  <c r="F8" i="8"/>
  <c r="G12" i="8"/>
  <c r="G15" i="8"/>
  <c r="G18" i="8"/>
  <c r="G8" i="8"/>
  <c r="C8" i="8"/>
  <c r="H31" i="8"/>
  <c r="H30" i="8"/>
  <c r="H29" i="8"/>
  <c r="H28" i="8"/>
  <c r="E26" i="8"/>
  <c r="F26" i="8"/>
  <c r="H26" i="8"/>
  <c r="E8" i="8"/>
  <c r="H8" i="8"/>
  <c r="H22" i="8"/>
  <c r="D20" i="8"/>
  <c r="D19" i="8"/>
  <c r="D17" i="8"/>
  <c r="D16" i="8"/>
  <c r="D14" i="8"/>
  <c r="D13" i="8"/>
  <c r="D10" i="8"/>
  <c r="D9" i="8"/>
  <c r="F24" i="8"/>
  <c r="F23" i="8"/>
  <c r="E24" i="8"/>
  <c r="E23" i="8"/>
  <c r="F32" i="8"/>
  <c r="E32" i="8"/>
  <c r="C24" i="8"/>
  <c r="C23" i="8"/>
  <c r="C20" i="8"/>
  <c r="C19" i="8"/>
  <c r="C17" i="8"/>
  <c r="C16" i="8"/>
  <c r="F20" i="8"/>
  <c r="E20" i="8"/>
  <c r="H20" i="8"/>
  <c r="F19" i="8"/>
  <c r="E19" i="8"/>
  <c r="H19" i="8"/>
  <c r="H18" i="8"/>
  <c r="F17" i="8"/>
  <c r="E17" i="8"/>
  <c r="H17" i="8"/>
  <c r="F16" i="8"/>
  <c r="E16" i="8"/>
  <c r="H16" i="8"/>
  <c r="H15" i="8"/>
  <c r="F14" i="8"/>
  <c r="E14" i="8"/>
  <c r="H14" i="8"/>
  <c r="F13" i="8"/>
  <c r="E13" i="8"/>
  <c r="H13" i="8"/>
  <c r="H12" i="8"/>
  <c r="F10" i="8"/>
  <c r="E10" i="8"/>
  <c r="H10" i="8"/>
  <c r="F9" i="8"/>
  <c r="E9" i="8"/>
  <c r="H9" i="8"/>
  <c r="G20" i="8"/>
  <c r="G19" i="8"/>
  <c r="G17" i="8"/>
  <c r="G16" i="8"/>
  <c r="G14" i="8"/>
  <c r="G13" i="8"/>
  <c r="G10" i="8"/>
  <c r="G9" i="8"/>
  <c r="C14" i="8"/>
  <c r="C13" i="8"/>
  <c r="C10" i="8"/>
  <c r="C9" i="8"/>
</calcChain>
</file>

<file path=xl/sharedStrings.xml><?xml version="1.0" encoding="utf-8"?>
<sst xmlns="http://schemas.openxmlformats.org/spreadsheetml/2006/main" count="163" uniqueCount="140">
  <si>
    <t>1</t>
  </si>
  <si>
    <t>2</t>
  </si>
  <si>
    <t>3</t>
  </si>
  <si>
    <t>4</t>
  </si>
  <si>
    <t>6</t>
  </si>
  <si>
    <t>7</t>
  </si>
  <si>
    <t>8</t>
  </si>
  <si>
    <t>ИТОГО:</t>
  </si>
  <si>
    <t>Часть 1.</t>
  </si>
  <si>
    <t>Наименвание юридического лица</t>
  </si>
  <si>
    <t xml:space="preserve">                                                                ул.</t>
  </si>
  <si>
    <t>ФИО руководителя</t>
  </si>
  <si>
    <t>Свидетельство о гос регистрации юр лица</t>
  </si>
  <si>
    <t>Фактический и юридический адрес</t>
  </si>
  <si>
    <t>690005 г.Владивосток, ул. Светланская, 183</t>
  </si>
  <si>
    <t>Адрес электронной почты:</t>
  </si>
  <si>
    <t>Адрес официального сайта в сети "Интернет"</t>
  </si>
  <si>
    <t>Сведения о членстве в СРО</t>
  </si>
  <si>
    <t>не члены СРО</t>
  </si>
  <si>
    <t>2. Сведения об исполнителях работ по содержанию и обслуживанию дома:</t>
  </si>
  <si>
    <t>наименвание организации исполняющей работы</t>
  </si>
  <si>
    <t>адрес</t>
  </si>
  <si>
    <t>телефон диспетчерской службы</t>
  </si>
  <si>
    <t>ул. Светланская, 183</t>
  </si>
  <si>
    <t>2-222-160</t>
  </si>
  <si>
    <t>Санитарное содержание дома: уборка придомовой территории, уборка лестничных клеток, уборка мусоропровода, уборка контейнерных площадок.</t>
  </si>
  <si>
    <t>Техническое обслуживание общего имущества:</t>
  </si>
  <si>
    <t>2-269-530</t>
  </si>
  <si>
    <t>Вывоз ТБО:</t>
  </si>
  <si>
    <t>ООО " Экологическое предприятие № 1"</t>
  </si>
  <si>
    <t>Год постройки</t>
  </si>
  <si>
    <t>Количество лифтов</t>
  </si>
  <si>
    <t>Количество этажей</t>
  </si>
  <si>
    <t>Количество подъездов</t>
  </si>
  <si>
    <t>Количество м/ проводов</t>
  </si>
  <si>
    <t>Площадь жилых помещений</t>
  </si>
  <si>
    <t>Площадь не жилых помещений</t>
  </si>
  <si>
    <t>Площадь мест общего пользования</t>
  </si>
  <si>
    <t xml:space="preserve">Аварийное обслуживание: (в рабочие дни с 8-00 до 17-00 часов; </t>
  </si>
  <si>
    <t xml:space="preserve"> праздничные и выходные дни- круглосуточно</t>
  </si>
  <si>
    <t>1.2 Санитарное содержание придом. территории</t>
  </si>
  <si>
    <t>2.Текущий ремонт, всего:</t>
  </si>
  <si>
    <t>Часть 3</t>
  </si>
  <si>
    <t>1. Случаи снижения платы за качество оказываемых  услуг:</t>
  </si>
  <si>
    <t>3. Техническая характеристика дома:</t>
  </si>
  <si>
    <t xml:space="preserve">                       об исполнении договора управления многоквартирным домом </t>
  </si>
  <si>
    <t>1.1 Обслуж. общедом. коммуникаций</t>
  </si>
  <si>
    <t xml:space="preserve">     uk-lr.ru</t>
  </si>
  <si>
    <t>нет</t>
  </si>
  <si>
    <t>Наименование работ</t>
  </si>
  <si>
    <t>период</t>
  </si>
  <si>
    <t>количество</t>
  </si>
  <si>
    <t>сумма снижения, руб.</t>
  </si>
  <si>
    <t>Вид услуги</t>
  </si>
  <si>
    <t xml:space="preserve">                                     ПЕРЕЧЕНЬ УСЛУГ</t>
  </si>
  <si>
    <t>тариф</t>
  </si>
  <si>
    <t>Остат (+) долг (-)          на нач отчет периода</t>
  </si>
  <si>
    <t>Выставлено в квитанциях</t>
  </si>
  <si>
    <t>Факт оплаты</t>
  </si>
  <si>
    <t>Выполнены работы</t>
  </si>
  <si>
    <t>Остат (+) долг (-)          на конец отчет периода</t>
  </si>
  <si>
    <t>1.Содержание жилья, Всего</t>
  </si>
  <si>
    <t>в том числе: услуги подрядчиков</t>
  </si>
  <si>
    <t>услуги по управлению</t>
  </si>
  <si>
    <t>Расшифровка статьи "Содержание жилья" по видам услуг</t>
  </si>
  <si>
    <t>в том числе: на текущий ремонт</t>
  </si>
  <si>
    <t>2. Количество случаев снижения платы за коммунальные услуги</t>
  </si>
  <si>
    <t>адрес:</t>
  </si>
  <si>
    <t>СЦО</t>
  </si>
  <si>
    <t>ГВС</t>
  </si>
  <si>
    <t>ХВС</t>
  </si>
  <si>
    <t>СЦО л/кл</t>
  </si>
  <si>
    <t xml:space="preserve">Генеральный директор </t>
  </si>
  <si>
    <t xml:space="preserve">ООО "Управляющая компания </t>
  </si>
  <si>
    <t>Санитарный отдел-</t>
  </si>
  <si>
    <t>Производственный отдел-</t>
  </si>
  <si>
    <t>2-220-388</t>
  </si>
  <si>
    <t>Плановый отдел-</t>
  </si>
  <si>
    <t>Договор управления</t>
  </si>
  <si>
    <t>uklr2006@mail.ru</t>
  </si>
  <si>
    <t>2-260-343</t>
  </si>
  <si>
    <t>1.4 Вывоз и утилизация ТБО</t>
  </si>
  <si>
    <t>1.Сведения об Управляющей компании Ленинского района</t>
  </si>
  <si>
    <t>Партизанский пр-кт, 34</t>
  </si>
  <si>
    <t>01.08.2007г.</t>
  </si>
  <si>
    <t>от 27 .04. 2005г. Серия 25 № 01277949</t>
  </si>
  <si>
    <t xml:space="preserve">Контактные телефоны: </t>
  </si>
  <si>
    <t>приемная</t>
  </si>
  <si>
    <t xml:space="preserve">    2-266-571</t>
  </si>
  <si>
    <t>юридический отдел</t>
  </si>
  <si>
    <t xml:space="preserve">    2-223-647 </t>
  </si>
  <si>
    <t>производственный отдел</t>
  </si>
  <si>
    <t xml:space="preserve">    2-220-388</t>
  </si>
  <si>
    <t>экономический отдел</t>
  </si>
  <si>
    <t>гл.инженер</t>
  </si>
  <si>
    <t xml:space="preserve">    2-205-087</t>
  </si>
  <si>
    <t>санитарный отдел</t>
  </si>
  <si>
    <t xml:space="preserve">    2-222-160</t>
  </si>
  <si>
    <t>гл.энергетик, инж.по лифтам</t>
  </si>
  <si>
    <t xml:space="preserve">    2-223-142</t>
  </si>
  <si>
    <t>ООО " Ярд"</t>
  </si>
  <si>
    <t>№ 34 по ул. Партизанский пр-кт</t>
  </si>
  <si>
    <t>Ленинского района"</t>
  </si>
  <si>
    <t>Часть 4</t>
  </si>
  <si>
    <t>ООО "Комфорт"</t>
  </si>
  <si>
    <t>ул. Тунгусская, 8</t>
  </si>
  <si>
    <t>Количество проживающих</t>
  </si>
  <si>
    <t>ИТОГО ПО ДОМУ:</t>
  </si>
  <si>
    <t>Всего д/средств с учетом остатков</t>
  </si>
  <si>
    <t>Часть 2.( форма 2.8 стандарта раскрытия информации)</t>
  </si>
  <si>
    <t>3.Коммунальные услуги, всего:</t>
  </si>
  <si>
    <t xml:space="preserve">в том числе: </t>
  </si>
  <si>
    <t>ХВС на содержание ОИ МКД</t>
  </si>
  <si>
    <t>ГВС на содержание ОИ МКД</t>
  </si>
  <si>
    <t>сумма, т.р.</t>
  </si>
  <si>
    <t>исполнитель</t>
  </si>
  <si>
    <t xml:space="preserve">                       Отчет ООО "Управляющей компании Ленинского района"  за 2019 г.</t>
  </si>
  <si>
    <t xml:space="preserve">               ООО "Управляющая компания Ленинского района"</t>
  </si>
  <si>
    <t>Тяптин Андрей Александрович</t>
  </si>
  <si>
    <t>ООО "Восток-Мегаполис"</t>
  </si>
  <si>
    <t>814,50 кв.м</t>
  </si>
  <si>
    <t>258,80 кв.м.</t>
  </si>
  <si>
    <t>30 чел</t>
  </si>
  <si>
    <t>1.Отчет об исполнении договора управления за 2019 г.(тыс.р.)</t>
  </si>
  <si>
    <t xml:space="preserve"> Начисления и фактическое поступление средств по статьям затрат за 2019 г.(тыс.р.)</t>
  </si>
  <si>
    <t>Эл.энергия на содержание ОИ МКД</t>
  </si>
  <si>
    <t>3. Перечень работ, выполненных по статье " текущий ремонт"  в 2019 году.</t>
  </si>
  <si>
    <t>План по статье "текущий ремонт" на 2020 год</t>
  </si>
  <si>
    <t>Переходящие остатки д/ср-в на начало 01.01. 2019г.</t>
  </si>
  <si>
    <t>Переплата потребителями</t>
  </si>
  <si>
    <t>Задолженность потребителей</t>
  </si>
  <si>
    <t>Переходящие остатки д/ср-в на конец  2019 г.</t>
  </si>
  <si>
    <t>Отведение сточных вод в целях содерж. ОИ МКД</t>
  </si>
  <si>
    <t>А.А.Тяптин</t>
  </si>
  <si>
    <t>Исп:</t>
  </si>
  <si>
    <t>2-205-087</t>
  </si>
  <si>
    <t>Замена трансформаторов тока эл.энергии</t>
  </si>
  <si>
    <t>3 шт</t>
  </si>
  <si>
    <t xml:space="preserve"> Предложение Управляющей компании:   Ремонт системы электроснабжения, частичный ремонт фасада.  Собственникам, необходимо представить протокол общего собрания о  проведении указанных работ, либо принять  собственное решение и направить в Управляющую компанию для формирования плана текущего ремонта на 2020 год. При недостаточном количестве средств по статье "текущий ремонт" выполнение работ возможно по мере их накопления, либо за счет дополнительного сбора средст на основании решения собственников.</t>
  </si>
  <si>
    <r>
      <t>ИСХ  №</t>
    </r>
    <r>
      <rPr>
        <b/>
        <u/>
        <sz val="9"/>
        <color theme="1"/>
        <rFont val="Calibri"/>
        <family val="2"/>
        <charset val="204"/>
        <scheme val="minor"/>
      </rPr>
      <t xml:space="preserve">   690/03   от 17.03.2020 год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</si>
</sst>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7" x14ac:knownFonts="1">
    <font>
      <sz val="11"/>
      <color theme="1"/>
      <name val="Calibri"/>
      <family val="2"/>
      <charset val="204"/>
      <scheme val="minor"/>
    </font>
    <font>
      <sz val="10"/>
      <name val="Arial Cyr"/>
      <charset val="204"/>
    </font>
    <font>
      <b/>
      <sz val="10"/>
      <name val="Arial"/>
      <family val="2"/>
      <charset val="204"/>
    </font>
    <font>
      <sz val="8"/>
      <color theme="1"/>
      <name val="Calibri"/>
      <family val="2"/>
      <charset val="204"/>
      <scheme val="minor"/>
    </font>
    <font>
      <b/>
      <sz val="11"/>
      <color theme="1"/>
      <name val="Calibri"/>
      <family val="2"/>
      <charset val="204"/>
      <scheme val="minor"/>
    </font>
    <font>
      <u/>
      <sz val="11"/>
      <color theme="10"/>
      <name val="Calibri"/>
      <family val="2"/>
      <charset val="204"/>
    </font>
    <font>
      <sz val="10"/>
      <color theme="1"/>
      <name val="Calibri"/>
      <family val="2"/>
      <charset val="204"/>
      <scheme val="minor"/>
    </font>
    <font>
      <b/>
      <sz val="9"/>
      <color theme="1"/>
      <name val="Calibri"/>
      <family val="2"/>
      <charset val="204"/>
      <scheme val="minor"/>
    </font>
    <font>
      <b/>
      <sz val="12"/>
      <color theme="1"/>
      <name val="Calibri"/>
      <family val="2"/>
      <charset val="204"/>
      <scheme val="minor"/>
    </font>
    <font>
      <b/>
      <sz val="8"/>
      <color theme="1"/>
      <name val="Calibri"/>
      <family val="2"/>
      <charset val="204"/>
      <scheme val="minor"/>
    </font>
    <font>
      <sz val="8"/>
      <name val="Arial"/>
      <family val="2"/>
      <charset val="204"/>
    </font>
    <font>
      <b/>
      <sz val="8"/>
      <name val="Arial"/>
      <family val="2"/>
      <charset val="204"/>
    </font>
    <font>
      <b/>
      <sz val="10"/>
      <color theme="1"/>
      <name val="Calibri"/>
      <family val="2"/>
      <charset val="204"/>
      <scheme val="minor"/>
    </font>
    <font>
      <b/>
      <u/>
      <sz val="9"/>
      <color theme="1"/>
      <name val="Calibri"/>
      <family val="2"/>
      <charset val="204"/>
      <scheme val="minor"/>
    </font>
    <font>
      <sz val="9"/>
      <color theme="10"/>
      <name val="Calibri"/>
      <family val="2"/>
      <charset val="204"/>
    </font>
    <font>
      <sz val="8"/>
      <color theme="1"/>
      <name val="Arial"/>
      <family val="2"/>
      <charset val="204"/>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62">
    <xf numFmtId="0" fontId="0" fillId="0" borderId="0" xfId="0"/>
    <xf numFmtId="0" fontId="1" fillId="0" borderId="0" xfId="1"/>
    <xf numFmtId="0" fontId="2" fillId="0" borderId="0" xfId="1" applyFont="1"/>
    <xf numFmtId="0" fontId="0" fillId="0" borderId="0" xfId="0" applyFill="1"/>
    <xf numFmtId="0" fontId="4" fillId="0" borderId="0" xfId="0" applyFont="1"/>
    <xf numFmtId="0" fontId="0" fillId="0" borderId="0" xfId="0" applyFill="1" applyBorder="1"/>
    <xf numFmtId="0" fontId="3" fillId="0" borderId="1" xfId="0" applyFont="1" applyBorder="1"/>
    <xf numFmtId="0" fontId="3" fillId="0" borderId="1" xfId="0" applyFont="1" applyBorder="1" applyAlignment="1">
      <alignment horizontal="center"/>
    </xf>
    <xf numFmtId="0" fontId="2" fillId="0" borderId="6" xfId="1" applyFont="1" applyFill="1" applyBorder="1" applyAlignment="1">
      <alignment horizontal="left"/>
    </xf>
    <xf numFmtId="0" fontId="3" fillId="0" borderId="3" xfId="0" applyFont="1" applyBorder="1" applyAlignment="1">
      <alignment horizontal="center" wrapText="1"/>
    </xf>
    <xf numFmtId="0" fontId="3" fillId="0" borderId="1" xfId="0" applyFont="1" applyFill="1" applyBorder="1"/>
    <xf numFmtId="0" fontId="3" fillId="0" borderId="0" xfId="0" applyFont="1" applyBorder="1"/>
    <xf numFmtId="49" fontId="10" fillId="0" borderId="1" xfId="1" applyNumberFormat="1" applyFont="1" applyFill="1" applyBorder="1" applyAlignment="1">
      <alignment horizontal="center"/>
    </xf>
    <xf numFmtId="0" fontId="10" fillId="0" borderId="1" xfId="1" applyFont="1" applyFill="1" applyBorder="1"/>
    <xf numFmtId="0" fontId="10" fillId="0" borderId="1" xfId="1" applyFont="1" applyFill="1" applyBorder="1" applyAlignment="1">
      <alignment wrapText="1"/>
    </xf>
    <xf numFmtId="0" fontId="11" fillId="0" borderId="6" xfId="1" applyFont="1" applyFill="1" applyBorder="1" applyAlignment="1">
      <alignment horizontal="left"/>
    </xf>
    <xf numFmtId="0" fontId="10" fillId="0" borderId="6" xfId="1" applyFont="1" applyFill="1" applyBorder="1" applyAlignment="1">
      <alignment horizontal="left"/>
    </xf>
    <xf numFmtId="0" fontId="3" fillId="0" borderId="1" xfId="0" applyFont="1" applyBorder="1" applyAlignment="1">
      <alignment horizontal="center" wrapText="1"/>
    </xf>
    <xf numFmtId="0" fontId="3" fillId="0" borderId="0" xfId="0" applyFont="1"/>
    <xf numFmtId="0" fontId="9" fillId="0" borderId="0" xfId="0" applyFont="1"/>
    <xf numFmtId="0" fontId="12" fillId="0" borderId="0" xfId="0" applyFont="1"/>
    <xf numFmtId="0" fontId="7" fillId="0" borderId="0" xfId="0" applyFont="1"/>
    <xf numFmtId="0" fontId="6" fillId="0" borderId="0" xfId="0" applyFont="1"/>
    <xf numFmtId="0" fontId="8" fillId="0" borderId="0" xfId="0" applyFont="1"/>
    <xf numFmtId="49" fontId="10" fillId="0" borderId="6" xfId="1" applyNumberFormat="1" applyFont="1" applyFill="1" applyBorder="1" applyAlignment="1">
      <alignment horizontal="center"/>
    </xf>
    <xf numFmtId="0" fontId="10" fillId="0" borderId="6" xfId="1" applyFont="1" applyFill="1" applyBorder="1"/>
    <xf numFmtId="0" fontId="10" fillId="0" borderId="1" xfId="1" applyFont="1" applyFill="1" applyBorder="1" applyAlignment="1"/>
    <xf numFmtId="0" fontId="3" fillId="0" borderId="0" xfId="0" applyFont="1" applyBorder="1" applyAlignment="1">
      <alignment horizontal="center"/>
    </xf>
    <xf numFmtId="0" fontId="3" fillId="0" borderId="1" xfId="0" applyFont="1" applyFill="1" applyBorder="1" applyAlignment="1">
      <alignment horizontal="center" wrapText="1"/>
    </xf>
    <xf numFmtId="0" fontId="3" fillId="0" borderId="0" xfId="0" applyFont="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xf numFmtId="0" fontId="3" fillId="0" borderId="2" xfId="0" applyFont="1" applyFill="1" applyBorder="1" applyAlignment="1">
      <alignment horizontal="center" wrapText="1"/>
    </xf>
    <xf numFmtId="0" fontId="3" fillId="0" borderId="2" xfId="0" applyFont="1" applyFill="1" applyBorder="1" applyAlignment="1">
      <alignment horizontal="left"/>
    </xf>
    <xf numFmtId="0" fontId="3" fillId="0" borderId="5" xfId="0" applyFont="1" applyFill="1" applyBorder="1" applyAlignment="1">
      <alignment horizontal="left"/>
    </xf>
    <xf numFmtId="0" fontId="6" fillId="0" borderId="0" xfId="0" applyFont="1" applyBorder="1" applyAlignment="1"/>
    <xf numFmtId="0" fontId="0" fillId="0" borderId="0" xfId="0" applyBorder="1" applyAlignment="1"/>
    <xf numFmtId="0" fontId="6" fillId="0" borderId="0" xfId="0" applyFont="1" applyBorder="1" applyAlignment="1">
      <alignment horizontal="center"/>
    </xf>
    <xf numFmtId="0" fontId="12" fillId="0" borderId="0" xfId="0" applyFont="1" applyBorder="1" applyAlignment="1">
      <alignment horizontal="center"/>
    </xf>
    <xf numFmtId="0" fontId="4" fillId="0" borderId="0" xfId="0" applyFont="1" applyBorder="1" applyAlignment="1">
      <alignment horizontal="center"/>
    </xf>
    <xf numFmtId="0" fontId="12" fillId="0" borderId="1" xfId="0" applyFont="1" applyBorder="1" applyAlignment="1"/>
    <xf numFmtId="0" fontId="4" fillId="0" borderId="1" xfId="0" applyFont="1" applyBorder="1" applyAlignment="1"/>
    <xf numFmtId="0" fontId="12" fillId="0" borderId="1" xfId="0" applyFont="1" applyBorder="1" applyAlignment="1">
      <alignment horizontal="center"/>
    </xf>
    <xf numFmtId="164" fontId="12" fillId="0" borderId="1" xfId="0" applyNumberFormat="1" applyFont="1" applyBorder="1" applyAlignment="1">
      <alignment horizontal="center"/>
    </xf>
    <xf numFmtId="164" fontId="9" fillId="0" borderId="1" xfId="0" applyNumberFormat="1" applyFont="1" applyFill="1" applyBorder="1" applyAlignment="1">
      <alignment horizontal="center"/>
    </xf>
    <xf numFmtId="164" fontId="3" fillId="0" borderId="1" xfId="0" applyNumberFormat="1" applyFont="1" applyBorder="1" applyAlignment="1">
      <alignment horizontal="center"/>
    </xf>
    <xf numFmtId="164" fontId="9" fillId="0" borderId="1" xfId="0" applyNumberFormat="1" applyFont="1" applyBorder="1" applyAlignment="1">
      <alignment horizontal="center"/>
    </xf>
    <xf numFmtId="164" fontId="3" fillId="0" borderId="0" xfId="0" applyNumberFormat="1" applyFont="1" applyAlignment="1">
      <alignment horizontal="center"/>
    </xf>
    <xf numFmtId="164" fontId="0" fillId="0" borderId="0" xfId="0" applyNumberFormat="1" applyBorder="1" applyAlignment="1"/>
    <xf numFmtId="164" fontId="4" fillId="0" borderId="1" xfId="0" applyNumberFormat="1" applyFont="1" applyBorder="1" applyAlignment="1"/>
    <xf numFmtId="164" fontId="3" fillId="0" borderId="0" xfId="0" applyNumberFormat="1" applyFont="1" applyBorder="1" applyAlignment="1">
      <alignment horizontal="center"/>
    </xf>
    <xf numFmtId="164" fontId="0" fillId="0" borderId="0" xfId="0" applyNumberFormat="1"/>
    <xf numFmtId="164" fontId="6" fillId="0" borderId="0" xfId="0" applyNumberFormat="1" applyFont="1"/>
    <xf numFmtId="164" fontId="6" fillId="0" borderId="0" xfId="0" applyNumberFormat="1" applyFont="1" applyBorder="1" applyAlignment="1">
      <alignment horizontal="center"/>
    </xf>
    <xf numFmtId="2" fontId="3" fillId="0" borderId="1" xfId="0" applyNumberFormat="1" applyFont="1" applyFill="1" applyBorder="1" applyAlignment="1">
      <alignment horizontal="center" wrapText="1"/>
    </xf>
    <xf numFmtId="2" fontId="3" fillId="0" borderId="1" xfId="0" applyNumberFormat="1" applyFont="1" applyFill="1" applyBorder="1" applyAlignment="1">
      <alignment horizontal="center"/>
    </xf>
    <xf numFmtId="2" fontId="3" fillId="0" borderId="1" xfId="0" applyNumberFormat="1" applyFont="1" applyBorder="1" applyAlignment="1">
      <alignment horizontal="center"/>
    </xf>
    <xf numFmtId="2" fontId="0" fillId="0" borderId="0" xfId="0" applyNumberFormat="1"/>
    <xf numFmtId="2" fontId="6" fillId="0" borderId="0" xfId="0" applyNumberFormat="1" applyFont="1"/>
    <xf numFmtId="2" fontId="0" fillId="0" borderId="0" xfId="0" applyNumberFormat="1" applyBorder="1" applyAlignment="1"/>
    <xf numFmtId="2" fontId="4" fillId="0" borderId="1" xfId="0" applyNumberFormat="1" applyFont="1" applyBorder="1" applyAlignment="1"/>
    <xf numFmtId="2" fontId="0" fillId="0" borderId="0" xfId="0" applyNumberFormat="1" applyBorder="1" applyAlignment="1">
      <alignment horizontal="center"/>
    </xf>
    <xf numFmtId="49" fontId="6" fillId="0" borderId="1" xfId="0" applyNumberFormat="1" applyFont="1" applyBorder="1" applyAlignment="1">
      <alignment horizontal="center"/>
    </xf>
    <xf numFmtId="0" fontId="11" fillId="0" borderId="2" xfId="1" applyFont="1" applyFill="1" applyBorder="1" applyAlignment="1">
      <alignment horizontal="left" wrapText="1"/>
    </xf>
    <xf numFmtId="0" fontId="11" fillId="0" borderId="4" xfId="1" applyFont="1" applyFill="1" applyBorder="1" applyAlignment="1">
      <alignment horizontal="left" wrapText="1"/>
    </xf>
    <xf numFmtId="0" fontId="11" fillId="0" borderId="5" xfId="1" applyFont="1" applyFill="1" applyBorder="1" applyAlignment="1">
      <alignment horizontal="left" wrapText="1"/>
    </xf>
    <xf numFmtId="0" fontId="15" fillId="0" borderId="1" xfId="0" applyFont="1" applyBorder="1" applyAlignment="1"/>
    <xf numFmtId="0" fontId="15" fillId="0" borderId="1" xfId="0" applyFont="1" applyBorder="1"/>
    <xf numFmtId="0" fontId="15" fillId="0" borderId="1" xfId="0" applyFont="1" applyFill="1" applyBorder="1" applyAlignment="1"/>
    <xf numFmtId="0" fontId="3" fillId="0" borderId="7" xfId="0" applyFont="1" applyBorder="1"/>
    <xf numFmtId="0" fontId="3" fillId="0" borderId="9" xfId="0" applyFont="1" applyBorder="1"/>
    <xf numFmtId="0" fontId="3" fillId="0" borderId="8" xfId="0" applyFont="1" applyBorder="1"/>
    <xf numFmtId="0" fontId="0" fillId="0" borderId="0" xfId="0" applyBorder="1" applyAlignment="1">
      <alignment vertical="center"/>
    </xf>
    <xf numFmtId="0" fontId="0" fillId="0" borderId="0" xfId="0" applyBorder="1"/>
    <xf numFmtId="0" fontId="0" fillId="0" borderId="0" xfId="0" applyFill="1" applyBorder="1" applyAlignment="1"/>
    <xf numFmtId="2" fontId="9" fillId="0" borderId="1" xfId="0" applyNumberFormat="1" applyFont="1" applyFill="1" applyBorder="1" applyAlignment="1">
      <alignment horizontal="center"/>
    </xf>
    <xf numFmtId="2" fontId="9" fillId="0" borderId="1" xfId="0" applyNumberFormat="1" applyFont="1" applyBorder="1" applyAlignment="1">
      <alignment horizontal="center"/>
    </xf>
    <xf numFmtId="0" fontId="4" fillId="2" borderId="0" xfId="0" applyFont="1" applyFill="1"/>
    <xf numFmtId="0" fontId="9" fillId="0" borderId="0" xfId="0" applyFont="1" applyAlignment="1">
      <alignment horizontal="center"/>
    </xf>
    <xf numFmtId="164" fontId="9" fillId="0" borderId="0" xfId="0" applyNumberFormat="1" applyFont="1" applyAlignment="1">
      <alignment horizontal="center"/>
    </xf>
    <xf numFmtId="2" fontId="4" fillId="0" borderId="0" xfId="0" applyNumberFormat="1" applyFont="1"/>
    <xf numFmtId="164" fontId="4" fillId="0" borderId="0" xfId="0" applyNumberFormat="1" applyFont="1"/>
    <xf numFmtId="0" fontId="16" fillId="0" borderId="0" xfId="0" applyFont="1"/>
    <xf numFmtId="0" fontId="16" fillId="0" borderId="0" xfId="0" applyFont="1" applyAlignment="1">
      <alignment horizontal="center"/>
    </xf>
    <xf numFmtId="0" fontId="0" fillId="0" borderId="0" xfId="0" applyAlignment="1">
      <alignment horizontal="center"/>
    </xf>
    <xf numFmtId="0" fontId="0" fillId="2" borderId="0" xfId="0" applyFill="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0" fontId="4" fillId="0" borderId="5" xfId="0" applyFont="1" applyBorder="1" applyAlignment="1"/>
    <xf numFmtId="0" fontId="9" fillId="0" borderId="2" xfId="0" applyFont="1" applyFill="1" applyBorder="1" applyAlignment="1"/>
    <xf numFmtId="164" fontId="3" fillId="0" borderId="1" xfId="0" applyNumberFormat="1" applyFont="1" applyFill="1" applyBorder="1" applyAlignment="1">
      <alignment horizontal="center"/>
    </xf>
    <xf numFmtId="164" fontId="3" fillId="0" borderId="1" xfId="0" applyNumberFormat="1" applyFont="1" applyFill="1" applyBorder="1" applyAlignment="1">
      <alignment horizontal="left"/>
    </xf>
    <xf numFmtId="0" fontId="3" fillId="0" borderId="1" xfId="0" applyFont="1" applyFill="1" applyBorder="1" applyAlignment="1">
      <alignment horizontal="left"/>
    </xf>
    <xf numFmtId="0" fontId="0" fillId="0" borderId="1" xfId="0" applyFill="1" applyBorder="1"/>
    <xf numFmtId="0" fontId="9" fillId="0" borderId="1" xfId="0" applyFont="1" applyFill="1" applyBorder="1" applyAlignment="1">
      <alignment horizontal="center"/>
    </xf>
    <xf numFmtId="0" fontId="4" fillId="0" borderId="0" xfId="0" applyFont="1" applyFill="1"/>
    <xf numFmtId="0" fontId="3" fillId="0" borderId="1" xfId="0" applyFont="1" applyFill="1" applyBorder="1" applyAlignment="1">
      <alignment horizontal="center"/>
    </xf>
    <xf numFmtId="0" fontId="9" fillId="0" borderId="1" xfId="0" applyFont="1" applyFill="1" applyBorder="1" applyAlignment="1"/>
    <xf numFmtId="0" fontId="9" fillId="0" borderId="1" xfId="0" applyFont="1" applyFill="1" applyBorder="1" applyAlignment="1">
      <alignment horizontal="center" wrapText="1"/>
    </xf>
    <xf numFmtId="0" fontId="0" fillId="0" borderId="0" xfId="0" applyBorder="1" applyAlignment="1">
      <alignment horizontal="center"/>
    </xf>
    <xf numFmtId="2" fontId="9" fillId="0" borderId="1" xfId="0" applyNumberFormat="1" applyFont="1" applyFill="1" applyBorder="1" applyAlignment="1"/>
    <xf numFmtId="0" fontId="16" fillId="0" borderId="1" xfId="0" applyFont="1" applyBorder="1"/>
    <xf numFmtId="0" fontId="7" fillId="0" borderId="1" xfId="0" applyFont="1" applyBorder="1"/>
    <xf numFmtId="17" fontId="6" fillId="0" borderId="1" xfId="0" applyNumberFormat="1" applyFont="1" applyBorder="1" applyAlignment="1">
      <alignment horizontal="center"/>
    </xf>
    <xf numFmtId="0" fontId="9" fillId="0" borderId="1" xfId="0" applyFont="1" applyFill="1" applyBorder="1" applyAlignment="1">
      <alignment horizontal="left"/>
    </xf>
    <xf numFmtId="14" fontId="3" fillId="0" borderId="2" xfId="0" applyNumberFormat="1"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0" fillId="0" borderId="5" xfId="0" applyBorder="1" applyAlignment="1">
      <alignment horizontal="center"/>
    </xf>
    <xf numFmtId="0" fontId="11" fillId="0" borderId="2" xfId="1" applyFont="1" applyFill="1" applyBorder="1" applyAlignment="1">
      <alignment horizontal="left" wrapText="1"/>
    </xf>
    <xf numFmtId="0" fontId="11" fillId="0" borderId="4" xfId="1" applyFont="1" applyFill="1" applyBorder="1" applyAlignment="1">
      <alignment horizontal="left" wrapText="1"/>
    </xf>
    <xf numFmtId="0" fontId="11" fillId="0" borderId="5" xfId="1" applyFont="1" applyFill="1" applyBorder="1" applyAlignment="1">
      <alignment horizontal="left" wrapText="1"/>
    </xf>
    <xf numFmtId="0" fontId="10" fillId="0" borderId="2" xfId="1" applyFont="1" applyFill="1" applyBorder="1" applyAlignment="1">
      <alignment horizontal="center"/>
    </xf>
    <xf numFmtId="0" fontId="10" fillId="0" borderId="5" xfId="1" applyFont="1" applyFill="1" applyBorder="1" applyAlignment="1">
      <alignment horizontal="center"/>
    </xf>
    <xf numFmtId="49" fontId="10" fillId="0" borderId="2" xfId="1" applyNumberFormat="1" applyFont="1" applyFill="1" applyBorder="1" applyAlignment="1">
      <alignment horizontal="center"/>
    </xf>
    <xf numFmtId="0" fontId="15" fillId="0" borderId="1" xfId="0" applyFont="1" applyBorder="1" applyAlignment="1">
      <alignment horizontal="center" vertical="center"/>
    </xf>
    <xf numFmtId="49" fontId="5" fillId="0" borderId="2" xfId="2" applyNumberFormat="1" applyFill="1" applyBorder="1" applyAlignment="1" applyProtection="1">
      <alignment horizontal="center"/>
    </xf>
    <xf numFmtId="49" fontId="5" fillId="0" borderId="5" xfId="2" applyNumberFormat="1" applyFill="1" applyBorder="1" applyAlignment="1" applyProtection="1">
      <alignment horizontal="center"/>
    </xf>
    <xf numFmtId="49" fontId="14" fillId="0" borderId="2" xfId="2" applyNumberFormat="1" applyFont="1" applyFill="1" applyBorder="1" applyAlignment="1" applyProtection="1">
      <alignment horizontal="center"/>
    </xf>
    <xf numFmtId="49" fontId="14" fillId="0" borderId="5" xfId="2" applyNumberFormat="1" applyFont="1" applyFill="1" applyBorder="1" applyAlignment="1" applyProtection="1">
      <alignment horizontal="center"/>
    </xf>
    <xf numFmtId="49" fontId="10" fillId="0" borderId="5" xfId="1" applyNumberFormat="1" applyFont="1" applyFill="1" applyBorder="1" applyAlignment="1">
      <alignment horizontal="center"/>
    </xf>
    <xf numFmtId="0" fontId="3" fillId="0" borderId="1" xfId="0" applyFont="1" applyFill="1" applyBorder="1" applyAlignment="1">
      <alignment horizontal="left"/>
    </xf>
    <xf numFmtId="0" fontId="0" fillId="0" borderId="1" xfId="0" applyBorder="1" applyAlignment="1">
      <alignment horizontal="left"/>
    </xf>
    <xf numFmtId="0" fontId="9" fillId="0" borderId="1" xfId="0" applyFont="1" applyFill="1" applyBorder="1" applyAlignment="1">
      <alignment wrapText="1"/>
    </xf>
    <xf numFmtId="0" fontId="7" fillId="2" borderId="6" xfId="0" applyFont="1" applyFill="1" applyBorder="1" applyAlignment="1">
      <alignment wrapText="1"/>
    </xf>
    <xf numFmtId="0" fontId="7" fillId="0" borderId="6" xfId="0" applyFont="1" applyBorder="1" applyAlignment="1">
      <alignment wrapText="1"/>
    </xf>
    <xf numFmtId="0" fontId="6" fillId="0" borderId="2" xfId="0" applyFont="1" applyBorder="1" applyAlignment="1">
      <alignment horizontal="center"/>
    </xf>
    <xf numFmtId="0" fontId="0" fillId="0" borderId="4" xfId="0" applyBorder="1" applyAlignment="1">
      <alignment horizontal="center"/>
    </xf>
    <xf numFmtId="0" fontId="3" fillId="0" borderId="2" xfId="0" applyFont="1" applyFill="1" applyBorder="1" applyAlignment="1">
      <alignment horizontal="center"/>
    </xf>
    <xf numFmtId="0" fontId="3" fillId="0" borderId="2" xfId="0" applyFont="1" applyFill="1" applyBorder="1" applyAlignment="1">
      <alignment horizontal="left" wrapText="1"/>
    </xf>
    <xf numFmtId="0" fontId="3" fillId="0" borderId="5" xfId="0" applyFont="1" applyBorder="1" applyAlignment="1">
      <alignment horizontal="left" wrapText="1"/>
    </xf>
    <xf numFmtId="0" fontId="3" fillId="0" borderId="1" xfId="0" applyFont="1" applyFill="1" applyBorder="1" applyAlignment="1">
      <alignment horizontal="center"/>
    </xf>
    <xf numFmtId="0" fontId="0" fillId="0" borderId="1" xfId="0" applyBorder="1" applyAlignment="1">
      <alignment horizontal="center"/>
    </xf>
    <xf numFmtId="0" fontId="9" fillId="0" borderId="1" xfId="0" applyFont="1" applyFill="1" applyBorder="1" applyAlignment="1"/>
    <xf numFmtId="0" fontId="4" fillId="0" borderId="1" xfId="0" applyFont="1" applyBorder="1" applyAlignment="1"/>
    <xf numFmtId="0" fontId="0" fillId="0" borderId="1" xfId="0" applyFill="1" applyBorder="1" applyAlignment="1">
      <alignment wrapText="1"/>
    </xf>
    <xf numFmtId="0" fontId="0" fillId="0" borderId="1" xfId="0" applyBorder="1" applyAlignment="1">
      <alignment wrapText="1"/>
    </xf>
    <xf numFmtId="0" fontId="9" fillId="0" borderId="1" xfId="0" applyFont="1" applyFill="1" applyBorder="1" applyAlignment="1">
      <alignment horizontal="center"/>
    </xf>
    <xf numFmtId="0" fontId="9" fillId="0" borderId="1" xfId="0" applyFont="1" applyFill="1" applyBorder="1" applyAlignment="1">
      <alignment horizontal="left"/>
    </xf>
    <xf numFmtId="0" fontId="4" fillId="0" borderId="1" xfId="0" applyFont="1" applyBorder="1" applyAlignment="1">
      <alignment horizontal="left"/>
    </xf>
    <xf numFmtId="0" fontId="6"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12" fillId="0" borderId="2" xfId="0" applyFont="1" applyBorder="1" applyAlignment="1"/>
    <xf numFmtId="0" fontId="4" fillId="0" borderId="4" xfId="0" applyFont="1" applyBorder="1" applyAlignment="1"/>
    <xf numFmtId="0" fontId="4" fillId="0" borderId="5" xfId="0" applyFont="1" applyBorder="1" applyAlignment="1"/>
    <xf numFmtId="0" fontId="6" fillId="0" borderId="2" xfId="0" applyFont="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0" xfId="0" applyAlignment="1"/>
    <xf numFmtId="0" fontId="0" fillId="0" borderId="5" xfId="0" applyFont="1" applyBorder="1" applyAlignment="1">
      <alignment horizontal="center"/>
    </xf>
    <xf numFmtId="0" fontId="16" fillId="0" borderId="2" xfId="0" applyFont="1" applyBorder="1" applyAlignment="1">
      <alignment horizontal="center"/>
    </xf>
    <xf numFmtId="0" fontId="16" fillId="0" borderId="5" xfId="0" applyFont="1" applyBorder="1" applyAlignment="1">
      <alignment horizontal="center"/>
    </xf>
    <xf numFmtId="0" fontId="9" fillId="0" borderId="2" xfId="0" applyFont="1" applyFill="1" applyBorder="1" applyAlignment="1"/>
    <xf numFmtId="0" fontId="9" fillId="0" borderId="2" xfId="0" applyFont="1" applyFill="1" applyBorder="1" applyAlignment="1">
      <alignment horizontal="center"/>
    </xf>
    <xf numFmtId="0" fontId="0" fillId="0" borderId="4" xfId="0" applyBorder="1" applyAlignment="1"/>
    <xf numFmtId="0" fontId="0" fillId="0" borderId="5" xfId="0" applyBorder="1" applyAlignment="1"/>
    <xf numFmtId="0" fontId="9" fillId="0" borderId="2" xfId="0" applyFont="1" applyFill="1" applyBorder="1" applyAlignment="1">
      <alignment wrapText="1"/>
    </xf>
    <xf numFmtId="0" fontId="0" fillId="0" borderId="5" xfId="0" applyBorder="1" applyAlignment="1">
      <alignment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kl2006@mail.ru" TargetMode="External"/><Relationship Id="rId1" Type="http://schemas.openxmlformats.org/officeDocument/2006/relationships/hyperlink" Target="mailto:uklr2006@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abSelected="1" zoomScale="130" zoomScaleNormal="130" workbookViewId="0">
      <selection activeCell="A4" sqref="A4:XFD4"/>
    </sheetView>
  </sheetViews>
  <sheetFormatPr defaultRowHeight="15" x14ac:dyDescent="0.25"/>
  <cols>
    <col min="1" max="1" width="3" customWidth="1"/>
    <col min="2" max="2" width="27.85546875" customWidth="1"/>
    <col min="3" max="3" width="22.42578125" customWidth="1"/>
    <col min="4" max="4" width="26.85546875" customWidth="1"/>
    <col min="5" max="5" width="31.85546875" customWidth="1"/>
  </cols>
  <sheetData>
    <row r="1" spans="1:4" x14ac:dyDescent="0.25">
      <c r="A1" s="2" t="s">
        <v>116</v>
      </c>
      <c r="C1" s="1"/>
    </row>
    <row r="2" spans="1:4" ht="15" customHeight="1" x14ac:dyDescent="0.25">
      <c r="A2" s="2" t="s">
        <v>45</v>
      </c>
      <c r="C2" s="4"/>
    </row>
    <row r="3" spans="1:4" ht="15.75" x14ac:dyDescent="0.25">
      <c r="B3" s="4" t="s">
        <v>10</v>
      </c>
      <c r="C3" s="23" t="s">
        <v>101</v>
      </c>
    </row>
    <row r="4" spans="1:4" ht="14.25" customHeight="1" x14ac:dyDescent="0.25">
      <c r="A4" s="21" t="s">
        <v>139</v>
      </c>
      <c r="C4" s="4"/>
    </row>
    <row r="5" spans="1:4" ht="15" customHeight="1" x14ac:dyDescent="0.25">
      <c r="A5" s="4" t="s">
        <v>8</v>
      </c>
      <c r="C5" s="4"/>
    </row>
    <row r="6" spans="1:4" s="22" customFormat="1" ht="12.75" customHeight="1" x14ac:dyDescent="0.25">
      <c r="A6" s="4" t="s">
        <v>82</v>
      </c>
      <c r="C6" s="20"/>
    </row>
    <row r="7" spans="1:4" s="22" customFormat="1" ht="12.75" customHeight="1" x14ac:dyDescent="0.25">
      <c r="A7" s="5"/>
      <c r="B7"/>
      <c r="C7"/>
      <c r="D7"/>
    </row>
    <row r="8" spans="1:4" s="3" customFormat="1" ht="15" customHeight="1" x14ac:dyDescent="0.25">
      <c r="A8" s="12" t="s">
        <v>0</v>
      </c>
      <c r="B8" s="13" t="s">
        <v>9</v>
      </c>
      <c r="C8" s="26" t="s">
        <v>117</v>
      </c>
      <c r="D8" s="10"/>
    </row>
    <row r="9" spans="1:4" s="3" customFormat="1" ht="12" customHeight="1" x14ac:dyDescent="0.25">
      <c r="A9" s="12" t="s">
        <v>1</v>
      </c>
      <c r="B9" s="13" t="s">
        <v>11</v>
      </c>
      <c r="C9" s="115" t="s">
        <v>118</v>
      </c>
      <c r="D9" s="116"/>
    </row>
    <row r="10" spans="1:4" s="3" customFormat="1" ht="24" customHeight="1" x14ac:dyDescent="0.25">
      <c r="A10" s="12" t="s">
        <v>2</v>
      </c>
      <c r="B10" s="14" t="s">
        <v>12</v>
      </c>
      <c r="C10" s="117" t="s">
        <v>85</v>
      </c>
      <c r="D10" s="111"/>
    </row>
    <row r="11" spans="1:4" s="3" customFormat="1" ht="15" customHeight="1" x14ac:dyDescent="0.25">
      <c r="A11" s="12" t="s">
        <v>3</v>
      </c>
      <c r="B11" s="13" t="s">
        <v>13</v>
      </c>
      <c r="C11" s="115" t="s">
        <v>14</v>
      </c>
      <c r="D11" s="116"/>
    </row>
    <row r="12" spans="1:4" s="3" customFormat="1" ht="19.5" customHeight="1" x14ac:dyDescent="0.25">
      <c r="A12" s="118">
        <v>5</v>
      </c>
      <c r="B12" s="118" t="s">
        <v>86</v>
      </c>
      <c r="C12" s="68" t="s">
        <v>87</v>
      </c>
      <c r="D12" s="69" t="s">
        <v>88</v>
      </c>
    </row>
    <row r="13" spans="1:4" s="3" customFormat="1" ht="14.25" customHeight="1" x14ac:dyDescent="0.25">
      <c r="A13" s="118"/>
      <c r="B13" s="118"/>
      <c r="C13" s="68" t="s">
        <v>89</v>
      </c>
      <c r="D13" s="69" t="s">
        <v>90</v>
      </c>
    </row>
    <row r="14" spans="1:4" s="3" customFormat="1" x14ac:dyDescent="0.25">
      <c r="A14" s="118"/>
      <c r="B14" s="118"/>
      <c r="C14" s="68" t="s">
        <v>91</v>
      </c>
      <c r="D14" s="69" t="s">
        <v>92</v>
      </c>
    </row>
    <row r="15" spans="1:4" s="3" customFormat="1" ht="16.5" customHeight="1" x14ac:dyDescent="0.25">
      <c r="A15" s="118"/>
      <c r="B15" s="118"/>
      <c r="C15" s="68" t="s">
        <v>93</v>
      </c>
      <c r="D15" s="69" t="s">
        <v>95</v>
      </c>
    </row>
    <row r="16" spans="1:4" s="3" customFormat="1" ht="16.5" customHeight="1" x14ac:dyDescent="0.25">
      <c r="A16" s="118"/>
      <c r="B16" s="118"/>
      <c r="C16" s="68" t="s">
        <v>94</v>
      </c>
      <c r="D16" s="69" t="s">
        <v>88</v>
      </c>
    </row>
    <row r="17" spans="1:4" s="5" customFormat="1" ht="15.75" customHeight="1" x14ac:dyDescent="0.25">
      <c r="A17" s="118"/>
      <c r="B17" s="118"/>
      <c r="C17" s="68" t="s">
        <v>96</v>
      </c>
      <c r="D17" s="69" t="s">
        <v>97</v>
      </c>
    </row>
    <row r="18" spans="1:4" s="5" customFormat="1" ht="15.75" customHeight="1" x14ac:dyDescent="0.25">
      <c r="A18" s="118"/>
      <c r="B18" s="118"/>
      <c r="C18" s="70" t="s">
        <v>98</v>
      </c>
      <c r="D18" s="69" t="s">
        <v>99</v>
      </c>
    </row>
    <row r="19" spans="1:4" ht="21.75" customHeight="1" x14ac:dyDescent="0.25">
      <c r="A19" s="12" t="s">
        <v>4</v>
      </c>
      <c r="B19" s="13" t="s">
        <v>15</v>
      </c>
      <c r="C19" s="119" t="s">
        <v>79</v>
      </c>
      <c r="D19" s="120"/>
    </row>
    <row r="20" spans="1:4" s="5" customFormat="1" ht="23.45" customHeight="1" x14ac:dyDescent="0.25">
      <c r="A20" s="12" t="s">
        <v>5</v>
      </c>
      <c r="B20" s="14" t="s">
        <v>16</v>
      </c>
      <c r="C20" s="121" t="s">
        <v>47</v>
      </c>
      <c r="D20" s="122"/>
    </row>
    <row r="21" spans="1:4" s="5" customFormat="1" ht="15" customHeight="1" x14ac:dyDescent="0.25">
      <c r="A21" s="12" t="s">
        <v>6</v>
      </c>
      <c r="B21" s="13" t="s">
        <v>17</v>
      </c>
      <c r="C21" s="117" t="s">
        <v>18</v>
      </c>
      <c r="D21" s="123"/>
    </row>
    <row r="22" spans="1:4" ht="13.5" customHeight="1" x14ac:dyDescent="0.25">
      <c r="A22" s="24"/>
      <c r="B22" s="25"/>
      <c r="C22" s="24"/>
      <c r="D22" s="24"/>
    </row>
    <row r="23" spans="1:4" x14ac:dyDescent="0.25">
      <c r="A23" s="8" t="s">
        <v>19</v>
      </c>
      <c r="B23" s="16"/>
      <c r="C23" s="16"/>
      <c r="D23" s="16"/>
    </row>
    <row r="24" spans="1:4" ht="12.75" customHeight="1" x14ac:dyDescent="0.25">
      <c r="A24" s="15"/>
      <c r="B24" s="16"/>
      <c r="C24" s="16"/>
      <c r="D24" s="16"/>
    </row>
    <row r="25" spans="1:4" ht="23.25" x14ac:dyDescent="0.25">
      <c r="A25" s="6"/>
      <c r="B25" s="17" t="s">
        <v>20</v>
      </c>
      <c r="C25" s="7" t="s">
        <v>21</v>
      </c>
      <c r="D25" s="9" t="s">
        <v>22</v>
      </c>
    </row>
    <row r="26" spans="1:4" ht="27.75" customHeight="1" x14ac:dyDescent="0.25">
      <c r="A26" s="112" t="s">
        <v>25</v>
      </c>
      <c r="B26" s="113"/>
      <c r="C26" s="113"/>
      <c r="D26" s="114"/>
    </row>
    <row r="27" spans="1:4" ht="12" customHeight="1" x14ac:dyDescent="0.25">
      <c r="A27" s="65"/>
      <c r="B27" s="66"/>
      <c r="C27" s="66"/>
      <c r="D27" s="67"/>
    </row>
    <row r="28" spans="1:4" ht="13.5" customHeight="1" x14ac:dyDescent="0.25">
      <c r="A28" s="7">
        <v>1</v>
      </c>
      <c r="B28" s="6" t="s">
        <v>100</v>
      </c>
      <c r="C28" s="6" t="s">
        <v>23</v>
      </c>
      <c r="D28" s="6" t="s">
        <v>24</v>
      </c>
    </row>
    <row r="29" spans="1:4" x14ac:dyDescent="0.25">
      <c r="A29" s="19" t="s">
        <v>26</v>
      </c>
      <c r="B29" s="18"/>
      <c r="C29" s="18"/>
      <c r="D29" s="71"/>
    </row>
    <row r="30" spans="1:4" x14ac:dyDescent="0.25">
      <c r="A30" s="7">
        <v>1</v>
      </c>
      <c r="B30" s="6" t="s">
        <v>104</v>
      </c>
      <c r="C30" s="6" t="s">
        <v>23</v>
      </c>
      <c r="D30" s="6" t="s">
        <v>80</v>
      </c>
    </row>
    <row r="31" spans="1:4" x14ac:dyDescent="0.25">
      <c r="A31" s="19" t="s">
        <v>38</v>
      </c>
      <c r="B31" s="18"/>
      <c r="C31" s="18"/>
      <c r="D31" s="72"/>
    </row>
    <row r="32" spans="1:4" x14ac:dyDescent="0.25">
      <c r="A32" s="19" t="s">
        <v>39</v>
      </c>
      <c r="B32" s="18"/>
      <c r="C32" s="18"/>
      <c r="D32" s="72"/>
    </row>
    <row r="33" spans="1:4" x14ac:dyDescent="0.25">
      <c r="A33" s="7">
        <v>1</v>
      </c>
      <c r="B33" s="6" t="s">
        <v>119</v>
      </c>
      <c r="C33" s="6" t="s">
        <v>105</v>
      </c>
      <c r="D33" s="6" t="s">
        <v>27</v>
      </c>
    </row>
    <row r="34" spans="1:4" ht="15" customHeight="1" x14ac:dyDescent="0.25">
      <c r="A34" s="19" t="s">
        <v>28</v>
      </c>
      <c r="B34" s="18"/>
      <c r="C34" s="18"/>
      <c r="D34" s="73"/>
    </row>
    <row r="35" spans="1:4" x14ac:dyDescent="0.25">
      <c r="A35" s="7">
        <v>1</v>
      </c>
      <c r="B35" s="6" t="s">
        <v>29</v>
      </c>
      <c r="C35" s="6" t="s">
        <v>23</v>
      </c>
      <c r="D35" s="6" t="s">
        <v>24</v>
      </c>
    </row>
    <row r="36" spans="1:4" x14ac:dyDescent="0.25">
      <c r="A36" s="27"/>
      <c r="B36" s="11"/>
      <c r="C36" s="11"/>
      <c r="D36" s="11"/>
    </row>
    <row r="37" spans="1:4" x14ac:dyDescent="0.25">
      <c r="A37" s="4" t="s">
        <v>44</v>
      </c>
      <c r="B37" s="18"/>
      <c r="C37" s="18"/>
      <c r="D37" s="18"/>
    </row>
    <row r="38" spans="1:4" ht="15" customHeight="1" x14ac:dyDescent="0.25">
      <c r="A38" s="7">
        <v>1</v>
      </c>
      <c r="B38" s="6" t="s">
        <v>30</v>
      </c>
      <c r="C38" s="109">
        <v>1957</v>
      </c>
      <c r="D38" s="109"/>
    </row>
    <row r="39" spans="1:4" x14ac:dyDescent="0.25">
      <c r="A39" s="7">
        <v>2</v>
      </c>
      <c r="B39" s="6" t="s">
        <v>32</v>
      </c>
      <c r="C39" s="109">
        <v>2</v>
      </c>
      <c r="D39" s="109"/>
    </row>
    <row r="40" spans="1:4" x14ac:dyDescent="0.25">
      <c r="A40" s="7">
        <v>3</v>
      </c>
      <c r="B40" s="6" t="s">
        <v>33</v>
      </c>
      <c r="C40" s="109">
        <v>2</v>
      </c>
      <c r="D40" s="109"/>
    </row>
    <row r="41" spans="1:4" ht="15" customHeight="1" x14ac:dyDescent="0.25">
      <c r="A41" s="7">
        <v>4</v>
      </c>
      <c r="B41" s="6" t="s">
        <v>31</v>
      </c>
      <c r="C41" s="109" t="s">
        <v>48</v>
      </c>
      <c r="D41" s="109"/>
    </row>
    <row r="42" spans="1:4" x14ac:dyDescent="0.25">
      <c r="A42" s="7">
        <v>5</v>
      </c>
      <c r="B42" s="6" t="s">
        <v>34</v>
      </c>
      <c r="C42" s="109" t="s">
        <v>48</v>
      </c>
      <c r="D42" s="109"/>
    </row>
    <row r="43" spans="1:4" x14ac:dyDescent="0.25">
      <c r="A43" s="7">
        <v>6</v>
      </c>
      <c r="B43" s="6" t="s">
        <v>35</v>
      </c>
      <c r="C43" s="109" t="s">
        <v>120</v>
      </c>
      <c r="D43" s="109"/>
    </row>
    <row r="44" spans="1:4" ht="15" customHeight="1" x14ac:dyDescent="0.25">
      <c r="A44" s="7">
        <v>7</v>
      </c>
      <c r="B44" s="6" t="s">
        <v>36</v>
      </c>
      <c r="C44" s="110" t="s">
        <v>48</v>
      </c>
      <c r="D44" s="108"/>
    </row>
    <row r="45" spans="1:4" x14ac:dyDescent="0.25">
      <c r="A45" s="7">
        <v>8</v>
      </c>
      <c r="B45" s="6" t="s">
        <v>37</v>
      </c>
      <c r="C45" s="110" t="s">
        <v>121</v>
      </c>
      <c r="D45" s="108"/>
    </row>
    <row r="46" spans="1:4" x14ac:dyDescent="0.25">
      <c r="A46" s="7">
        <v>9</v>
      </c>
      <c r="B46" s="6" t="s">
        <v>106</v>
      </c>
      <c r="C46" s="110" t="s">
        <v>122</v>
      </c>
      <c r="D46" s="111"/>
    </row>
    <row r="47" spans="1:4" x14ac:dyDescent="0.25">
      <c r="A47" s="7">
        <v>10</v>
      </c>
      <c r="B47" s="6" t="s">
        <v>78</v>
      </c>
      <c r="C47" s="107" t="s">
        <v>84</v>
      </c>
      <c r="D47" s="108"/>
    </row>
    <row r="48" spans="1:4" x14ac:dyDescent="0.25">
      <c r="A48" s="4"/>
    </row>
    <row r="49" spans="1:4" x14ac:dyDescent="0.25">
      <c r="A49" s="4"/>
    </row>
    <row r="51" spans="1:4" x14ac:dyDescent="0.25">
      <c r="A51" s="74"/>
      <c r="B51" s="74"/>
      <c r="C51" s="38"/>
      <c r="D51" s="75"/>
    </row>
    <row r="52" spans="1:4" x14ac:dyDescent="0.25">
      <c r="A52" s="74"/>
      <c r="B52" s="74"/>
      <c r="C52" s="38"/>
      <c r="D52" s="75"/>
    </row>
    <row r="53" spans="1:4" x14ac:dyDescent="0.25">
      <c r="A53" s="74"/>
      <c r="B53" s="74"/>
      <c r="C53" s="38"/>
      <c r="D53" s="75"/>
    </row>
    <row r="54" spans="1:4" x14ac:dyDescent="0.25">
      <c r="A54" s="74"/>
      <c r="B54" s="74"/>
      <c r="C54" s="38"/>
      <c r="D54" s="75"/>
    </row>
    <row r="55" spans="1:4" x14ac:dyDescent="0.25">
      <c r="A55" s="74"/>
      <c r="B55" s="74"/>
      <c r="C55" s="37"/>
      <c r="D55" s="75"/>
    </row>
    <row r="56" spans="1:4" x14ac:dyDescent="0.25">
      <c r="A56" s="74"/>
      <c r="B56" s="74"/>
      <c r="C56" s="76"/>
      <c r="D56" s="75"/>
    </row>
  </sheetData>
  <mergeCells count="19">
    <mergeCell ref="A26:D26"/>
    <mergeCell ref="C9:D9"/>
    <mergeCell ref="C10:D10"/>
    <mergeCell ref="C11:D11"/>
    <mergeCell ref="C40:D40"/>
    <mergeCell ref="C38:D38"/>
    <mergeCell ref="C39:D39"/>
    <mergeCell ref="A12:A18"/>
    <mergeCell ref="B12:B18"/>
    <mergeCell ref="C19:D19"/>
    <mergeCell ref="C20:D20"/>
    <mergeCell ref="C21:D21"/>
    <mergeCell ref="C47:D47"/>
    <mergeCell ref="C41:D41"/>
    <mergeCell ref="C42:D42"/>
    <mergeCell ref="C43:D43"/>
    <mergeCell ref="C44:D44"/>
    <mergeCell ref="C45:D45"/>
    <mergeCell ref="C46:D46"/>
  </mergeCells>
  <hyperlinks>
    <hyperlink ref="C19" r:id="rId1"/>
    <hyperlink ref="C20" r:id="rId2" display="ukl2006@mail.ru"/>
  </hyperlinks>
  <pageMargins left="0.74" right="0" top="0.74803149606299213" bottom="0.75" header="0.31496062992125984" footer="0.31496062992125984"/>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opLeftCell="A16" zoomScale="130" zoomScaleNormal="130" workbookViewId="0">
      <selection activeCell="L25" sqref="L25"/>
    </sheetView>
  </sheetViews>
  <sheetFormatPr defaultRowHeight="15" x14ac:dyDescent="0.25"/>
  <cols>
    <col min="1" max="1" width="15.85546875" customWidth="1"/>
    <col min="2" max="2" width="16.7109375" style="29" customWidth="1"/>
    <col min="3" max="3" width="8.5703125" style="49" customWidth="1"/>
    <col min="4" max="4" width="8.28515625" style="59" customWidth="1"/>
    <col min="5" max="5" width="9.28515625" style="53" customWidth="1"/>
    <col min="6" max="6" width="9.7109375" customWidth="1"/>
    <col min="7" max="7" width="10.7109375" customWidth="1"/>
    <col min="8" max="8" width="10.85546875" customWidth="1"/>
  </cols>
  <sheetData>
    <row r="1" spans="1:10" x14ac:dyDescent="0.25">
      <c r="A1" s="4" t="s">
        <v>109</v>
      </c>
      <c r="B1"/>
      <c r="C1" s="86"/>
      <c r="D1" s="86"/>
      <c r="E1"/>
    </row>
    <row r="2" spans="1:10" ht="13.5" customHeight="1" x14ac:dyDescent="0.25">
      <c r="A2" s="4" t="s">
        <v>123</v>
      </c>
      <c r="B2"/>
      <c r="C2" s="86"/>
      <c r="D2" s="86"/>
      <c r="E2"/>
    </row>
    <row r="3" spans="1:10" ht="56.25" customHeight="1" x14ac:dyDescent="0.25">
      <c r="A3" s="156" t="s">
        <v>54</v>
      </c>
      <c r="B3" s="148"/>
      <c r="C3" s="100" t="s">
        <v>55</v>
      </c>
      <c r="D3" s="28" t="s">
        <v>56</v>
      </c>
      <c r="E3" s="28" t="s">
        <v>57</v>
      </c>
      <c r="F3" s="28" t="s">
        <v>58</v>
      </c>
      <c r="G3" s="34" t="s">
        <v>59</v>
      </c>
      <c r="H3" s="28" t="s">
        <v>60</v>
      </c>
    </row>
    <row r="4" spans="1:10" ht="26.25" customHeight="1" x14ac:dyDescent="0.25">
      <c r="A4" s="160" t="s">
        <v>128</v>
      </c>
      <c r="B4" s="161"/>
      <c r="C4" s="100"/>
      <c r="D4" s="28">
        <v>-64.790000000000006</v>
      </c>
      <c r="E4" s="28"/>
      <c r="F4" s="28"/>
      <c r="G4" s="34"/>
      <c r="H4" s="28"/>
    </row>
    <row r="5" spans="1:10" ht="22.5" customHeight="1" x14ac:dyDescent="0.25">
      <c r="A5" s="91" t="s">
        <v>129</v>
      </c>
      <c r="B5" s="90"/>
      <c r="C5" s="100"/>
      <c r="D5" s="28">
        <v>51.32</v>
      </c>
      <c r="E5" s="28"/>
      <c r="F5" s="28"/>
      <c r="G5" s="34"/>
      <c r="H5" s="28"/>
    </row>
    <row r="6" spans="1:10" ht="18.75" customHeight="1" x14ac:dyDescent="0.25">
      <c r="A6" s="91" t="s">
        <v>130</v>
      </c>
      <c r="B6" s="90"/>
      <c r="C6" s="100"/>
      <c r="D6" s="56">
        <v>-116.11</v>
      </c>
      <c r="E6" s="28"/>
      <c r="F6" s="28"/>
      <c r="G6" s="34"/>
      <c r="H6" s="28"/>
    </row>
    <row r="7" spans="1:10" ht="24.75" customHeight="1" x14ac:dyDescent="0.25">
      <c r="A7" s="157" t="s">
        <v>124</v>
      </c>
      <c r="B7" s="130"/>
      <c r="C7" s="130"/>
      <c r="D7" s="130"/>
      <c r="E7" s="130"/>
      <c r="F7" s="130"/>
      <c r="G7" s="130"/>
      <c r="H7" s="111"/>
    </row>
    <row r="8" spans="1:10" s="4" customFormat="1" ht="17.25" customHeight="1" x14ac:dyDescent="0.25">
      <c r="A8" s="156" t="s">
        <v>61</v>
      </c>
      <c r="B8" s="148"/>
      <c r="C8" s="46">
        <f>C12+C15+C18</f>
        <v>13.69</v>
      </c>
      <c r="D8" s="77">
        <v>-105.7</v>
      </c>
      <c r="E8" s="77">
        <f>E12+E15+E18</f>
        <v>133.49</v>
      </c>
      <c r="F8" s="77">
        <f t="shared" ref="F8:G8" si="0">F12+F15+F18</f>
        <v>136.56</v>
      </c>
      <c r="G8" s="77">
        <f t="shared" si="0"/>
        <v>136.56</v>
      </c>
      <c r="H8" s="78">
        <f>F8-E8+D8</f>
        <v>-102.63000000000001</v>
      </c>
    </row>
    <row r="9" spans="1:10" x14ac:dyDescent="0.25">
      <c r="A9" s="35" t="s">
        <v>62</v>
      </c>
      <c r="B9" s="36"/>
      <c r="C9" s="47">
        <f>C8-C10</f>
        <v>12.321</v>
      </c>
      <c r="D9" s="58">
        <f>D8-D10</f>
        <v>-95.13</v>
      </c>
      <c r="E9" s="58">
        <f>E8-E10</f>
        <v>120.14100000000001</v>
      </c>
      <c r="F9" s="58">
        <f>F8-F10</f>
        <v>122.904</v>
      </c>
      <c r="G9" s="58">
        <f>G8-G10</f>
        <v>122.904</v>
      </c>
      <c r="H9" s="58">
        <f t="shared" ref="H9:H10" si="1">F9-E9+D9</f>
        <v>-92.367000000000004</v>
      </c>
    </row>
    <row r="10" spans="1:10" x14ac:dyDescent="0.25">
      <c r="A10" s="131" t="s">
        <v>63</v>
      </c>
      <c r="B10" s="130"/>
      <c r="C10" s="47">
        <f>C8*10%</f>
        <v>1.369</v>
      </c>
      <c r="D10" s="58">
        <f>D8*10%</f>
        <v>-10.57</v>
      </c>
      <c r="E10" s="58">
        <f>E8*10%</f>
        <v>13.349000000000002</v>
      </c>
      <c r="F10" s="58">
        <f>F8*10%</f>
        <v>13.656000000000001</v>
      </c>
      <c r="G10" s="58">
        <f>G8*10%</f>
        <v>13.656000000000001</v>
      </c>
      <c r="H10" s="58">
        <f t="shared" si="1"/>
        <v>-10.263000000000002</v>
      </c>
    </row>
    <row r="11" spans="1:10" ht="12.75" customHeight="1" x14ac:dyDescent="0.25">
      <c r="A11" s="157" t="s">
        <v>64</v>
      </c>
      <c r="B11" s="158"/>
      <c r="C11" s="158"/>
      <c r="D11" s="158"/>
      <c r="E11" s="158"/>
      <c r="F11" s="158"/>
      <c r="G11" s="158"/>
      <c r="H11" s="159"/>
    </row>
    <row r="12" spans="1:10" x14ac:dyDescent="0.25">
      <c r="A12" s="132" t="s">
        <v>46</v>
      </c>
      <c r="B12" s="133"/>
      <c r="C12" s="46">
        <v>5.75</v>
      </c>
      <c r="D12" s="57">
        <v>-47.63</v>
      </c>
      <c r="E12" s="57">
        <v>56.06</v>
      </c>
      <c r="F12" s="57">
        <v>57.53</v>
      </c>
      <c r="G12" s="57">
        <f>F12</f>
        <v>57.53</v>
      </c>
      <c r="H12" s="58">
        <f>F12-E12+D12</f>
        <v>-46.160000000000004</v>
      </c>
    </row>
    <row r="13" spans="1:10" x14ac:dyDescent="0.25">
      <c r="A13" s="35" t="s">
        <v>62</v>
      </c>
      <c r="B13" s="36"/>
      <c r="C13" s="47">
        <f>C12-C14</f>
        <v>5.1749999999999998</v>
      </c>
      <c r="D13" s="58">
        <f>D12-D14</f>
        <v>-42.867000000000004</v>
      </c>
      <c r="E13" s="58">
        <f>E12-E14</f>
        <v>50.454000000000001</v>
      </c>
      <c r="F13" s="58">
        <f>F12-F14</f>
        <v>51.777000000000001</v>
      </c>
      <c r="G13" s="58">
        <f>G12-G14</f>
        <v>51.777000000000001</v>
      </c>
      <c r="H13" s="58">
        <f t="shared" ref="H13:H20" si="2">F13-E13+D13</f>
        <v>-41.544000000000004</v>
      </c>
    </row>
    <row r="14" spans="1:10" x14ac:dyDescent="0.25">
      <c r="A14" s="131" t="s">
        <v>63</v>
      </c>
      <c r="B14" s="130"/>
      <c r="C14" s="47">
        <f>C12*10%</f>
        <v>0.57500000000000007</v>
      </c>
      <c r="D14" s="58">
        <f>D12*10%</f>
        <v>-4.7630000000000008</v>
      </c>
      <c r="E14" s="58">
        <f>E12*10%</f>
        <v>5.6060000000000008</v>
      </c>
      <c r="F14" s="58">
        <f>F12*10%</f>
        <v>5.7530000000000001</v>
      </c>
      <c r="G14" s="58">
        <f>G12*10%</f>
        <v>5.7530000000000001</v>
      </c>
      <c r="H14" s="58">
        <f t="shared" si="2"/>
        <v>-4.6160000000000014</v>
      </c>
    </row>
    <row r="15" spans="1:10" ht="23.25" customHeight="1" x14ac:dyDescent="0.25">
      <c r="A15" s="132" t="s">
        <v>40</v>
      </c>
      <c r="B15" s="133"/>
      <c r="C15" s="46">
        <v>3.51</v>
      </c>
      <c r="D15" s="57">
        <v>-29.13</v>
      </c>
      <c r="E15" s="57">
        <v>34.24</v>
      </c>
      <c r="F15" s="57">
        <v>36.51</v>
      </c>
      <c r="G15" s="57">
        <f>F15</f>
        <v>36.51</v>
      </c>
      <c r="H15" s="58">
        <f t="shared" si="2"/>
        <v>-26.860000000000003</v>
      </c>
      <c r="J15" s="59"/>
    </row>
    <row r="16" spans="1:10" x14ac:dyDescent="0.25">
      <c r="A16" s="35" t="s">
        <v>62</v>
      </c>
      <c r="B16" s="36"/>
      <c r="C16" s="47">
        <f>C15-C17</f>
        <v>3.1589999999999998</v>
      </c>
      <c r="D16" s="58">
        <f>D15-D17</f>
        <v>-26.216999999999999</v>
      </c>
      <c r="E16" s="58">
        <f>E15-E17</f>
        <v>30.816000000000003</v>
      </c>
      <c r="F16" s="58">
        <f>F15-F17</f>
        <v>32.858999999999995</v>
      </c>
      <c r="G16" s="58">
        <f>G15-G17</f>
        <v>32.858999999999995</v>
      </c>
      <c r="H16" s="58">
        <f t="shared" si="2"/>
        <v>-24.174000000000007</v>
      </c>
      <c r="J16" s="59"/>
    </row>
    <row r="17" spans="1:10" ht="15" customHeight="1" x14ac:dyDescent="0.25">
      <c r="A17" s="131" t="s">
        <v>63</v>
      </c>
      <c r="B17" s="130"/>
      <c r="C17" s="47">
        <f>C15*10%</f>
        <v>0.35099999999999998</v>
      </c>
      <c r="D17" s="58">
        <f>D15*10%</f>
        <v>-2.9130000000000003</v>
      </c>
      <c r="E17" s="58">
        <f>E15*10%</f>
        <v>3.4240000000000004</v>
      </c>
      <c r="F17" s="58">
        <f>F15*10%</f>
        <v>3.6509999999999998</v>
      </c>
      <c r="G17" s="58">
        <f>G15*10%</f>
        <v>3.6509999999999998</v>
      </c>
      <c r="H17" s="58">
        <f t="shared" si="2"/>
        <v>-2.6860000000000008</v>
      </c>
      <c r="J17" s="59"/>
    </row>
    <row r="18" spans="1:10" ht="14.25" customHeight="1" x14ac:dyDescent="0.25">
      <c r="A18" s="6" t="s">
        <v>81</v>
      </c>
      <c r="B18" s="6"/>
      <c r="C18" s="48">
        <v>4.43</v>
      </c>
      <c r="D18" s="58">
        <v>-28.95</v>
      </c>
      <c r="E18" s="58">
        <v>43.19</v>
      </c>
      <c r="F18" s="58">
        <v>42.52</v>
      </c>
      <c r="G18" s="58">
        <f>F18</f>
        <v>42.52</v>
      </c>
      <c r="H18" s="58">
        <f t="shared" si="2"/>
        <v>-29.619999999999994</v>
      </c>
    </row>
    <row r="19" spans="1:10" ht="14.25" customHeight="1" x14ac:dyDescent="0.25">
      <c r="A19" s="94" t="s">
        <v>62</v>
      </c>
      <c r="B19" s="94"/>
      <c r="C19" s="47">
        <f>C18-C20</f>
        <v>3.9869999999999997</v>
      </c>
      <c r="D19" s="58">
        <f>D18-D20</f>
        <v>-26.055</v>
      </c>
      <c r="E19" s="58">
        <f>E18-E20</f>
        <v>38.870999999999995</v>
      </c>
      <c r="F19" s="58">
        <f>F18-F20</f>
        <v>38.268000000000001</v>
      </c>
      <c r="G19" s="58">
        <f>G18-G20</f>
        <v>38.268000000000001</v>
      </c>
      <c r="H19" s="58">
        <f t="shared" si="2"/>
        <v>-26.657999999999994</v>
      </c>
    </row>
    <row r="20" spans="1:10" x14ac:dyDescent="0.25">
      <c r="A20" s="134" t="s">
        <v>63</v>
      </c>
      <c r="B20" s="135"/>
      <c r="C20" s="47">
        <f>C18*10%</f>
        <v>0.443</v>
      </c>
      <c r="D20" s="58">
        <f>D18*10%</f>
        <v>-2.895</v>
      </c>
      <c r="E20" s="58">
        <f>E18*10%</f>
        <v>4.319</v>
      </c>
      <c r="F20" s="58">
        <f>F18*10%</f>
        <v>4.2520000000000007</v>
      </c>
      <c r="G20" s="58">
        <f>G18*10%</f>
        <v>4.2520000000000007</v>
      </c>
      <c r="H20" s="58">
        <f t="shared" si="2"/>
        <v>-2.9619999999999993</v>
      </c>
    </row>
    <row r="21" spans="1:10" s="3" customFormat="1" ht="12" customHeight="1" x14ac:dyDescent="0.25">
      <c r="A21" s="134"/>
      <c r="B21" s="135"/>
      <c r="C21" s="92"/>
      <c r="D21" s="57"/>
      <c r="E21" s="93"/>
      <c r="F21" s="94"/>
      <c r="G21" s="94"/>
      <c r="H21" s="95"/>
    </row>
    <row r="22" spans="1:10" s="4" customFormat="1" ht="15" customHeight="1" x14ac:dyDescent="0.25">
      <c r="A22" s="136" t="s">
        <v>41</v>
      </c>
      <c r="B22" s="137"/>
      <c r="C22" s="48">
        <v>5.18</v>
      </c>
      <c r="D22" s="78">
        <v>51.32</v>
      </c>
      <c r="E22" s="78">
        <v>50.5</v>
      </c>
      <c r="F22" s="78">
        <v>51.85</v>
      </c>
      <c r="G22" s="78">
        <f>G23+G24</f>
        <v>18.545000000000002</v>
      </c>
      <c r="H22" s="78">
        <f>F22-E22+D22+F22-G22</f>
        <v>85.975000000000009</v>
      </c>
    </row>
    <row r="23" spans="1:10" s="4" customFormat="1" ht="18.75" customHeight="1" x14ac:dyDescent="0.25">
      <c r="A23" s="106" t="s">
        <v>65</v>
      </c>
      <c r="B23" s="106"/>
      <c r="C23" s="48">
        <f>C22-C24</f>
        <v>4.6619999999999999</v>
      </c>
      <c r="D23" s="78">
        <v>54.53</v>
      </c>
      <c r="E23" s="78">
        <f>E22-E24</f>
        <v>45.45</v>
      </c>
      <c r="F23" s="78">
        <f>F22-F24</f>
        <v>46.664999999999999</v>
      </c>
      <c r="G23" s="78">
        <f>G41</f>
        <v>13.36</v>
      </c>
      <c r="H23" s="78">
        <f t="shared" ref="H23:H24" si="3">F23-E23+D23+F23-G23</f>
        <v>89.05</v>
      </c>
      <c r="J23" s="82"/>
    </row>
    <row r="24" spans="1:10" ht="15.75" customHeight="1" x14ac:dyDescent="0.25">
      <c r="A24" s="134" t="s">
        <v>63</v>
      </c>
      <c r="B24" s="135"/>
      <c r="C24" s="47">
        <f>C22*10%</f>
        <v>0.51800000000000002</v>
      </c>
      <c r="D24" s="58">
        <v>-3.21</v>
      </c>
      <c r="E24" s="58">
        <f>E22*10%</f>
        <v>5.0500000000000007</v>
      </c>
      <c r="F24" s="58">
        <f>F22*10%</f>
        <v>5.1850000000000005</v>
      </c>
      <c r="G24" s="58">
        <f>F24</f>
        <v>5.1850000000000005</v>
      </c>
      <c r="H24" s="78">
        <f t="shared" si="3"/>
        <v>-3.0750000000000002</v>
      </c>
    </row>
    <row r="25" spans="1:10" ht="10.5" customHeight="1" x14ac:dyDescent="0.25">
      <c r="A25" s="134"/>
      <c r="B25" s="135"/>
      <c r="C25" s="47"/>
      <c r="D25" s="58"/>
      <c r="E25" s="58"/>
      <c r="F25" s="58"/>
      <c r="G25" s="58"/>
      <c r="H25" s="78"/>
      <c r="J25" s="59"/>
    </row>
    <row r="26" spans="1:10" ht="15.75" customHeight="1" x14ac:dyDescent="0.25">
      <c r="A26" s="141" t="s">
        <v>110</v>
      </c>
      <c r="B26" s="142"/>
      <c r="C26" s="47"/>
      <c r="D26" s="78">
        <v>-10.41</v>
      </c>
      <c r="E26" s="78">
        <f>E28+E29+E30+E31</f>
        <v>11.6</v>
      </c>
      <c r="F26" s="78">
        <f>F28+F29+F30+F31</f>
        <v>11.54</v>
      </c>
      <c r="G26" s="78">
        <f>G28+G29+G30+G31</f>
        <v>11.54</v>
      </c>
      <c r="H26" s="78">
        <f>F26-E26+D26+F26-G26</f>
        <v>-10.47</v>
      </c>
    </row>
    <row r="27" spans="1:10" ht="12" customHeight="1" x14ac:dyDescent="0.25">
      <c r="A27" s="124" t="s">
        <v>111</v>
      </c>
      <c r="B27" s="125"/>
      <c r="C27" s="47"/>
      <c r="D27" s="58"/>
      <c r="E27" s="58"/>
      <c r="F27" s="58"/>
      <c r="G27" s="58"/>
      <c r="H27" s="78"/>
    </row>
    <row r="28" spans="1:10" ht="15.75" customHeight="1" x14ac:dyDescent="0.25">
      <c r="A28" s="124" t="s">
        <v>112</v>
      </c>
      <c r="B28" s="125"/>
      <c r="C28" s="47"/>
      <c r="D28" s="58">
        <v>-0.72</v>
      </c>
      <c r="E28" s="58">
        <v>0.49</v>
      </c>
      <c r="F28" s="58">
        <v>0.57999999999999996</v>
      </c>
      <c r="G28" s="58">
        <f>F28</f>
        <v>0.57999999999999996</v>
      </c>
      <c r="H28" s="58">
        <f t="shared" ref="H28:H31" si="4">F28-E28+D28+F28-G28</f>
        <v>-0.63</v>
      </c>
    </row>
    <row r="29" spans="1:10" ht="15.75" customHeight="1" x14ac:dyDescent="0.25">
      <c r="A29" s="124" t="s">
        <v>113</v>
      </c>
      <c r="B29" s="125"/>
      <c r="C29" s="47"/>
      <c r="D29" s="58">
        <v>-3.19</v>
      </c>
      <c r="E29" s="58">
        <v>2.25</v>
      </c>
      <c r="F29" s="58">
        <v>2.58</v>
      </c>
      <c r="G29" s="58">
        <f t="shared" ref="G29:G31" si="5">F29</f>
        <v>2.58</v>
      </c>
      <c r="H29" s="58">
        <f t="shared" si="4"/>
        <v>-2.86</v>
      </c>
    </row>
    <row r="30" spans="1:10" ht="15.75" customHeight="1" x14ac:dyDescent="0.25">
      <c r="A30" s="124" t="s">
        <v>125</v>
      </c>
      <c r="B30" s="125"/>
      <c r="C30" s="47"/>
      <c r="D30" s="58">
        <v>-5.89</v>
      </c>
      <c r="E30" s="58">
        <v>8.3699999999999992</v>
      </c>
      <c r="F30" s="58">
        <v>7.72</v>
      </c>
      <c r="G30" s="58">
        <f t="shared" si="5"/>
        <v>7.72</v>
      </c>
      <c r="H30" s="58">
        <f t="shared" si="4"/>
        <v>-6.5399999999999991</v>
      </c>
    </row>
    <row r="31" spans="1:10" ht="15.75" customHeight="1" x14ac:dyDescent="0.25">
      <c r="A31" s="124" t="s">
        <v>132</v>
      </c>
      <c r="B31" s="125"/>
      <c r="C31" s="47"/>
      <c r="D31" s="58">
        <v>-0.61</v>
      </c>
      <c r="E31" s="58">
        <v>0.49</v>
      </c>
      <c r="F31" s="58">
        <v>0.66</v>
      </c>
      <c r="G31" s="58">
        <f t="shared" si="5"/>
        <v>0.66</v>
      </c>
      <c r="H31" s="58">
        <f t="shared" si="4"/>
        <v>-0.43999999999999995</v>
      </c>
    </row>
    <row r="32" spans="1:10" s="3" customFormat="1" x14ac:dyDescent="0.25">
      <c r="A32" s="140" t="s">
        <v>107</v>
      </c>
      <c r="B32" s="135"/>
      <c r="C32" s="46"/>
      <c r="D32" s="96"/>
      <c r="E32" s="46">
        <f>E8+E22+E26</f>
        <v>195.59</v>
      </c>
      <c r="F32" s="46">
        <f t="shared" ref="F32:G32" si="6">F8+F22+F26</f>
        <v>199.95</v>
      </c>
      <c r="G32" s="46">
        <f t="shared" si="6"/>
        <v>166.64500000000001</v>
      </c>
      <c r="H32" s="77"/>
      <c r="I32" s="97"/>
      <c r="J32" s="97"/>
    </row>
    <row r="33" spans="1:10" s="3" customFormat="1" x14ac:dyDescent="0.25">
      <c r="A33" s="126" t="s">
        <v>108</v>
      </c>
      <c r="B33" s="138"/>
      <c r="C33" s="98"/>
      <c r="D33" s="98">
        <f>D4</f>
        <v>-64.790000000000006</v>
      </c>
      <c r="E33" s="96"/>
      <c r="F33" s="96"/>
      <c r="G33" s="98"/>
      <c r="H33" s="57">
        <f>F32-E32+D33+F32-G32</f>
        <v>-27.125000000000028</v>
      </c>
      <c r="I33" s="97"/>
      <c r="J33" s="97"/>
    </row>
    <row r="34" spans="1:10" ht="16.899999999999999" customHeight="1" x14ac:dyDescent="0.25">
      <c r="A34" s="126" t="s">
        <v>131</v>
      </c>
      <c r="B34" s="126"/>
      <c r="C34" s="99"/>
      <c r="D34" s="99"/>
      <c r="E34" s="77"/>
      <c r="F34" s="46"/>
      <c r="G34" s="46"/>
      <c r="H34" s="77">
        <f>H35+H36</f>
        <v>-27.125000000000014</v>
      </c>
    </row>
    <row r="35" spans="1:10" s="79" customFormat="1" ht="16.899999999999999" customHeight="1" x14ac:dyDescent="0.25">
      <c r="A35" s="126" t="s">
        <v>129</v>
      </c>
      <c r="B35" s="139"/>
      <c r="C35" s="99"/>
      <c r="D35" s="102"/>
      <c r="E35" s="77"/>
      <c r="F35" s="46"/>
      <c r="G35" s="46"/>
      <c r="H35" s="77">
        <f>H23</f>
        <v>89.05</v>
      </c>
    </row>
    <row r="36" spans="1:10" ht="16.899999999999999" customHeight="1" x14ac:dyDescent="0.25">
      <c r="A36" s="126" t="s">
        <v>130</v>
      </c>
      <c r="B36" s="139"/>
      <c r="C36" s="99"/>
      <c r="D36" s="99"/>
      <c r="E36" s="77"/>
      <c r="F36" s="46"/>
      <c r="G36" s="46"/>
      <c r="H36" s="77">
        <f>H8+H24+H26</f>
        <v>-116.17500000000001</v>
      </c>
    </row>
    <row r="37" spans="1:10" ht="24.75" customHeight="1" x14ac:dyDescent="0.25">
      <c r="A37" s="127"/>
      <c r="B37" s="128"/>
      <c r="C37" s="128"/>
      <c r="D37" s="128"/>
      <c r="E37" s="128"/>
      <c r="F37" s="128"/>
      <c r="G37" s="128"/>
      <c r="H37" s="128"/>
    </row>
    <row r="38" spans="1:10" ht="23.25" customHeight="1" x14ac:dyDescent="0.25">
      <c r="A38" s="20" t="s">
        <v>126</v>
      </c>
      <c r="D38" s="60"/>
      <c r="E38" s="54"/>
      <c r="F38" s="22"/>
      <c r="G38" s="22"/>
    </row>
    <row r="39" spans="1:10" x14ac:dyDescent="0.25">
      <c r="A39" s="129" t="s">
        <v>49</v>
      </c>
      <c r="B39" s="130"/>
      <c r="C39" s="130"/>
      <c r="D39" s="111"/>
      <c r="E39" s="31" t="s">
        <v>50</v>
      </c>
      <c r="F39" s="30" t="s">
        <v>51</v>
      </c>
      <c r="G39" s="30" t="s">
        <v>114</v>
      </c>
      <c r="H39" s="103" t="s">
        <v>115</v>
      </c>
    </row>
    <row r="40" spans="1:10" x14ac:dyDescent="0.25">
      <c r="A40" s="149" t="s">
        <v>136</v>
      </c>
      <c r="B40" s="150"/>
      <c r="C40" s="150"/>
      <c r="D40" s="151"/>
      <c r="E40" s="105">
        <v>43647</v>
      </c>
      <c r="F40" s="30" t="s">
        <v>137</v>
      </c>
      <c r="G40" s="31">
        <v>13.36</v>
      </c>
      <c r="H40" s="6" t="s">
        <v>104</v>
      </c>
    </row>
    <row r="41" spans="1:10" s="4" customFormat="1" x14ac:dyDescent="0.25">
      <c r="A41" s="146" t="s">
        <v>7</v>
      </c>
      <c r="B41" s="147"/>
      <c r="C41" s="147"/>
      <c r="D41" s="148"/>
      <c r="E41" s="45"/>
      <c r="F41" s="44"/>
      <c r="G41" s="45">
        <f>SUM(G40)</f>
        <v>13.36</v>
      </c>
      <c r="H41" s="104"/>
    </row>
    <row r="42" spans="1:10" ht="67.5" customHeight="1" x14ac:dyDescent="0.25">
      <c r="A42" s="20" t="s">
        <v>42</v>
      </c>
      <c r="D42" s="60"/>
      <c r="E42" s="54"/>
      <c r="F42" s="22"/>
      <c r="G42" s="54"/>
    </row>
    <row r="43" spans="1:10" x14ac:dyDescent="0.25">
      <c r="A43" s="20" t="s">
        <v>43</v>
      </c>
      <c r="D43" s="60"/>
      <c r="E43" s="54"/>
      <c r="F43" s="22"/>
      <c r="G43" s="22"/>
    </row>
    <row r="44" spans="1:10" ht="23.25" customHeight="1" x14ac:dyDescent="0.25">
      <c r="A44" s="129" t="s">
        <v>53</v>
      </c>
      <c r="B44" s="130"/>
      <c r="C44" s="130"/>
      <c r="D44" s="130"/>
      <c r="E44" s="111"/>
      <c r="F44" s="33" t="s">
        <v>51</v>
      </c>
      <c r="G44" s="32" t="s">
        <v>52</v>
      </c>
    </row>
    <row r="45" spans="1:10" x14ac:dyDescent="0.25">
      <c r="A45" s="129" t="s">
        <v>48</v>
      </c>
      <c r="B45" s="130"/>
      <c r="C45" s="130"/>
      <c r="D45" s="130"/>
      <c r="E45" s="111"/>
      <c r="F45" s="30"/>
      <c r="G45" s="30">
        <v>0</v>
      </c>
    </row>
    <row r="46" spans="1:10" x14ac:dyDescent="0.25">
      <c r="A46" s="39"/>
      <c r="B46" s="101"/>
      <c r="C46" s="101"/>
      <c r="D46" s="101"/>
      <c r="E46" s="101"/>
      <c r="F46" s="39"/>
      <c r="G46" s="39"/>
    </row>
    <row r="47" spans="1:10" x14ac:dyDescent="0.25">
      <c r="A47" s="39"/>
      <c r="B47" s="101"/>
      <c r="C47" s="101"/>
      <c r="D47" s="101"/>
      <c r="E47" s="101"/>
      <c r="F47" s="39"/>
      <c r="G47" s="39"/>
    </row>
    <row r="48" spans="1:10" x14ac:dyDescent="0.25">
      <c r="A48" s="37"/>
      <c r="B48" s="38"/>
      <c r="C48" s="50"/>
      <c r="D48" s="61"/>
      <c r="E48" s="50"/>
      <c r="F48" s="39"/>
      <c r="G48" s="39"/>
    </row>
    <row r="49" spans="1:8" x14ac:dyDescent="0.25">
      <c r="A49" s="42" t="s">
        <v>66</v>
      </c>
      <c r="B49" s="43"/>
      <c r="C49" s="51"/>
      <c r="D49" s="62"/>
      <c r="E49" s="51"/>
      <c r="F49" s="30"/>
      <c r="G49" s="30"/>
    </row>
    <row r="50" spans="1:8" x14ac:dyDescent="0.25">
      <c r="A50" s="129" t="s">
        <v>67</v>
      </c>
      <c r="B50" s="153"/>
      <c r="C50" s="110" t="s">
        <v>68</v>
      </c>
      <c r="D50" s="153"/>
      <c r="E50" s="31" t="s">
        <v>69</v>
      </c>
      <c r="F50" s="30" t="s">
        <v>70</v>
      </c>
      <c r="G50" s="30" t="s">
        <v>71</v>
      </c>
    </row>
    <row r="51" spans="1:8" x14ac:dyDescent="0.25">
      <c r="A51" s="129" t="s">
        <v>83</v>
      </c>
      <c r="B51" s="153"/>
      <c r="C51" s="154" t="s">
        <v>48</v>
      </c>
      <c r="D51" s="155"/>
      <c r="E51" s="64" t="s">
        <v>3</v>
      </c>
      <c r="F51" s="30" t="s">
        <v>48</v>
      </c>
      <c r="G51" s="30" t="s">
        <v>48</v>
      </c>
    </row>
    <row r="52" spans="1:8" x14ac:dyDescent="0.25">
      <c r="A52" s="40"/>
      <c r="B52" s="41"/>
      <c r="C52" s="52"/>
      <c r="D52" s="63"/>
      <c r="E52" s="55"/>
      <c r="F52" s="39"/>
      <c r="G52" s="39"/>
    </row>
    <row r="53" spans="1:8" x14ac:dyDescent="0.25">
      <c r="A53" s="152"/>
      <c r="B53" s="152"/>
      <c r="C53" s="152"/>
      <c r="D53" s="152"/>
      <c r="E53" s="152"/>
      <c r="F53" s="152"/>
      <c r="G53" s="152"/>
    </row>
    <row r="54" spans="1:8" x14ac:dyDescent="0.25">
      <c r="A54" s="20" t="s">
        <v>103</v>
      </c>
      <c r="D54"/>
      <c r="E54" s="86"/>
      <c r="F54" s="87"/>
      <c r="G54" s="86"/>
    </row>
    <row r="55" spans="1:8" x14ac:dyDescent="0.25">
      <c r="A55" s="20" t="s">
        <v>127</v>
      </c>
      <c r="B55" s="88"/>
      <c r="C55" s="89"/>
      <c r="D55" s="20"/>
      <c r="E55" s="86"/>
      <c r="F55" s="87"/>
      <c r="G55" s="86"/>
    </row>
    <row r="56" spans="1:8" ht="98.45" customHeight="1" x14ac:dyDescent="0.25">
      <c r="A56" s="143" t="s">
        <v>138</v>
      </c>
      <c r="B56" s="144"/>
      <c r="C56" s="144"/>
      <c r="D56" s="144"/>
      <c r="E56" s="144"/>
      <c r="F56" s="144"/>
      <c r="G56" s="144"/>
      <c r="H56" s="145"/>
    </row>
    <row r="59" spans="1:8" x14ac:dyDescent="0.25">
      <c r="A59" s="4" t="s">
        <v>72</v>
      </c>
      <c r="B59" s="80"/>
      <c r="C59" s="81"/>
      <c r="D59" s="82"/>
      <c r="E59" s="83" t="s">
        <v>133</v>
      </c>
      <c r="F59" s="4"/>
    </row>
    <row r="60" spans="1:8" x14ac:dyDescent="0.25">
      <c r="A60" s="4" t="s">
        <v>73</v>
      </c>
      <c r="B60" s="80"/>
      <c r="C60" s="81"/>
      <c r="D60" s="82"/>
      <c r="E60" s="83"/>
      <c r="F60" s="4"/>
    </row>
    <row r="61" spans="1:8" x14ac:dyDescent="0.25">
      <c r="A61" s="4" t="s">
        <v>102</v>
      </c>
      <c r="B61" s="80"/>
      <c r="C61" s="81"/>
      <c r="D61" s="82"/>
      <c r="E61" s="83"/>
      <c r="F61" s="4"/>
    </row>
    <row r="62" spans="1:8" ht="36.75" customHeight="1" x14ac:dyDescent="0.25"/>
    <row r="63" spans="1:8" x14ac:dyDescent="0.25">
      <c r="A63" s="84" t="s">
        <v>134</v>
      </c>
      <c r="B63" s="85"/>
    </row>
    <row r="64" spans="1:8" x14ac:dyDescent="0.25">
      <c r="A64" s="84" t="s">
        <v>74</v>
      </c>
      <c r="B64" s="85"/>
      <c r="C64" s="49" t="s">
        <v>24</v>
      </c>
    </row>
    <row r="65" spans="1:3" x14ac:dyDescent="0.25">
      <c r="A65" s="84" t="s">
        <v>75</v>
      </c>
      <c r="B65" s="85"/>
      <c r="C65" s="49" t="s">
        <v>76</v>
      </c>
    </row>
    <row r="66" spans="1:3" x14ac:dyDescent="0.25">
      <c r="A66" s="84" t="s">
        <v>77</v>
      </c>
      <c r="B66" s="85"/>
      <c r="C66" s="49" t="s">
        <v>135</v>
      </c>
    </row>
  </sheetData>
  <mergeCells count="38">
    <mergeCell ref="A3:B3"/>
    <mergeCell ref="A8:B8"/>
    <mergeCell ref="A10:B10"/>
    <mergeCell ref="A11:H11"/>
    <mergeCell ref="A12:B12"/>
    <mergeCell ref="A4:B4"/>
    <mergeCell ref="A7:H7"/>
    <mergeCell ref="A56:H56"/>
    <mergeCell ref="A41:D41"/>
    <mergeCell ref="A44:E44"/>
    <mergeCell ref="A45:E45"/>
    <mergeCell ref="A40:D40"/>
    <mergeCell ref="A53:G53"/>
    <mergeCell ref="A50:B50"/>
    <mergeCell ref="A51:B51"/>
    <mergeCell ref="C50:D50"/>
    <mergeCell ref="C51:D51"/>
    <mergeCell ref="A37:H37"/>
    <mergeCell ref="A39:D39"/>
    <mergeCell ref="A14:B14"/>
    <mergeCell ref="A15:B15"/>
    <mergeCell ref="A17:B17"/>
    <mergeCell ref="A20:B20"/>
    <mergeCell ref="A22:B22"/>
    <mergeCell ref="A24:B24"/>
    <mergeCell ref="A33:B33"/>
    <mergeCell ref="A36:B36"/>
    <mergeCell ref="A21:B21"/>
    <mergeCell ref="A25:B25"/>
    <mergeCell ref="A27:B27"/>
    <mergeCell ref="A32:B32"/>
    <mergeCell ref="A35:B35"/>
    <mergeCell ref="A26:B26"/>
    <mergeCell ref="A28:B28"/>
    <mergeCell ref="A29:B29"/>
    <mergeCell ref="A30:B30"/>
    <mergeCell ref="A31:B31"/>
    <mergeCell ref="A34:B34"/>
  </mergeCells>
  <pageMargins left="0.7" right="0.7" top="0.75" bottom="0.75" header="0.3" footer="0.3"/>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УК</vt:lpstr>
      <vt:lpstr>Лист2</vt:lpstr>
    </vt:vector>
  </TitlesOfParts>
  <Company>Krokoz™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Алексей</cp:lastModifiedBy>
  <cp:lastPrinted>2020-03-16T01:16:01Z</cp:lastPrinted>
  <dcterms:created xsi:type="dcterms:W3CDTF">2013-02-18T04:38:06Z</dcterms:created>
  <dcterms:modified xsi:type="dcterms:W3CDTF">2020-03-19T05:12:11Z</dcterms:modified>
</cp:coreProperties>
</file>