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31" i="8" l="1"/>
  <c r="H30" i="8"/>
  <c r="H29" i="8"/>
  <c r="H28" i="8"/>
  <c r="G45" i="8"/>
  <c r="E26" i="8"/>
  <c r="F26" i="8"/>
  <c r="H26" i="8"/>
  <c r="F8" i="8"/>
  <c r="E8" i="8"/>
  <c r="H8" i="8"/>
  <c r="H37" i="8"/>
  <c r="G22" i="8"/>
  <c r="H22" i="8"/>
  <c r="H36" i="8"/>
  <c r="D20" i="8"/>
  <c r="D19" i="8"/>
  <c r="D17" i="8"/>
  <c r="D16" i="8"/>
  <c r="D14" i="8"/>
  <c r="D13" i="8"/>
  <c r="D9" i="8"/>
  <c r="D10" i="8"/>
  <c r="C8" i="8"/>
  <c r="F24" i="8"/>
  <c r="F23" i="8"/>
  <c r="E24" i="8"/>
  <c r="E23" i="8"/>
  <c r="H23" i="8"/>
  <c r="H24" i="8"/>
  <c r="G8" i="8"/>
  <c r="G32" i="8"/>
  <c r="F32" i="8"/>
  <c r="E32" i="8"/>
  <c r="H35" i="8"/>
  <c r="H33" i="8"/>
  <c r="G18" i="8"/>
  <c r="G15" i="8"/>
  <c r="G12" i="8"/>
  <c r="C24" i="8"/>
  <c r="C23" i="8"/>
  <c r="C20" i="8"/>
  <c r="C19" i="8"/>
  <c r="C17" i="8"/>
  <c r="C16" i="8"/>
  <c r="F20" i="8"/>
  <c r="E20" i="8"/>
  <c r="H20" i="8"/>
  <c r="F19" i="8"/>
  <c r="E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E10" i="8"/>
  <c r="H10" i="8"/>
  <c r="F9" i="8"/>
  <c r="E9" i="8"/>
  <c r="H9" i="8"/>
  <c r="G20" i="8"/>
  <c r="G19" i="8"/>
  <c r="G17" i="8"/>
  <c r="G16" i="8"/>
  <c r="G14" i="8"/>
  <c r="G13" i="8"/>
  <c r="G10" i="8"/>
  <c r="G9" i="8"/>
  <c r="C14" i="8"/>
  <c r="C13" i="8"/>
  <c r="C10" i="8"/>
  <c r="C9" i="8"/>
</calcChain>
</file>

<file path=xl/sharedStrings.xml><?xml version="1.0" encoding="utf-8"?>
<sst xmlns="http://schemas.openxmlformats.org/spreadsheetml/2006/main" count="168" uniqueCount="147">
  <si>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</si>
  <si>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</si>
  <si>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</si>
  <si>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</si>
  <si>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</si>
  <si>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</si>
  <si>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</si>
  <si>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</si>
  <si>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</si>
  <si>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</si>
  <si>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</si>
  <si>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</si>
  <si>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</si>
  <si>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</si>
  <si>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</si>
  <si>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</si>
  <si>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</si>
  <si>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</si>
  <si>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</si>
  <si>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</si>
  <si>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</si>
  <si>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</si>
  <si>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</si>
  <si>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</si>
  <si>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</si>
  <si>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</si>
  <si>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</si>
  <si>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</si>
  <si>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</si>
  <si>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</si>
  <si>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</si>
  <si>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</si>
  <si>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</si>
  <si>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</si>
  <si>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</si>
  <si>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</si>
  <si>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</si>
  <si>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</si>
  <si>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</si>
  <si>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</si>
  <si>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</si>
  <si>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</si>
  <si>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</si>
  <si>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</si>
  <si>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</si>
  <si>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</si>
  <si>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</si>
  <si>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</si>
  <si>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</si>
  <si>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</si>
  <si>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</si>
  <si>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</si>
  <si>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</si>
  <si>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</si>
  <si>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</si>
  <si>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</si>
  <si>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</si>
  <si>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</si>
  <si>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</si>
  <si>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</si>
  <si>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</si>
  <si>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</si>
  <si>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</si>
  <si>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</si>
  <si>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</si>
  <si>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</si>
  <si>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</si>
  <si>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</si>
  <si>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</si>
  <si>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</si>
  <si>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</si>
  <si>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</si>
  <si>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</si>
  <si>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</si>
  <si>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</si>
  <si>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</si>
  <si>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</si>
  <si>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</si>
  <si>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</si>
  <si>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</si>
  <si>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</si>
  <si>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</si>
  <si>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</si>
  <si>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Договор управления</t>
  </si>
  <si>
    <t>uklr2006@mail.ru</t>
  </si>
  <si>
    <t>2-260-343</t>
  </si>
  <si>
    <t>1.4 Вывоз и утилизация ТБО</t>
  </si>
  <si>
    <t>1.Сведения об Управляющей компании Ленинского района</t>
  </si>
  <si>
    <t xml:space="preserve"> ООО "Управляющая компания Ленинского района"</t>
  </si>
  <si>
    <t>Партизанский пр-кт, 34</t>
  </si>
  <si>
    <t>01.08.2007г.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</si>
  <si>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</si>
  <si>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</si>
  <si>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</si>
  <si>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</si>
  <si>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</si>
  <si>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</si>
  <si>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</si>
  <si>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</si>
  <si>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</si>
  <si>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</si>
  <si>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</si>
  <si>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</si>
  <si>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</si>
  <si>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</si>
  <si>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</si>
  <si>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</si>
  <si>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</si>
  <si>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№ 34 по ул. Партизанский пр-кт</t>
  </si>
  <si>
    <t>789,90 м2</t>
  </si>
  <si>
    <t>Ленинского района"</t>
  </si>
  <si>
    <t>Часть 4</t>
  </si>
  <si>
    <t>ООО "Комфорт"</t>
  </si>
  <si>
    <t>ул. Тунгусская, 8</t>
  </si>
  <si>
    <t>Количество проживающих</t>
  </si>
  <si>
    <t>ИТОГО ПО ДОМУ:</t>
  </si>
  <si>
    <t>Всего д/средств с учетом остатков</t>
  </si>
  <si>
    <t>переходящие остатки д/ср-в на конец  2015 г.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</si>
  <si>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</si>
  <si>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</si>
  <si>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</si>
  <si>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всего: 273,4 кв.м</t>
  </si>
  <si>
    <t>5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</si>
  <si>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</si>
  <si>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</si>
  <si>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</si>
  <si>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</si>
  <si>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</si>
  <si>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</si>
  <si>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</si>
  <si>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</si>
  <si>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</si>
  <si>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</si>
  <si>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</si>
  <si>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</si>
  <si>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сумма, т.р.</t>
  </si>
  <si>
    <t>исполнитель</t>
  </si>
  <si>
    <t>Очистка кровли от наледи и снега с использ спец. техники</t>
  </si>
  <si>
    <t>компл</t>
  </si>
  <si>
    <t>Вертикаль</t>
  </si>
  <si>
    <t>Санит. Вырубка деревьев по заявл. Собственников</t>
  </si>
  <si>
    <t>ООО ТСГ</t>
  </si>
  <si>
    <t>экспертиза</t>
  </si>
  <si>
    <t>АрктурЭксперт</t>
  </si>
  <si>
    <t>План по статье "текущий ремонт" на 2019 год</t>
  </si>
  <si>
    <t xml:space="preserve"> Предложение Управляющей компании:   ремонт системы электроснабжения, частичный ремонт фасада.Собственникам требуется  предоставить протокол общего собрания о проведении необходимых работ и представить в Управляющую компанию для формирования  плана текущего ремонта по дому № 34 по ул. Партизанский пр-кт на 2019 г.  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</si>
  <si>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330/02 от 18.02.2019 г.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</si>
</sst>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164" fontId="4" fillId="0" borderId="1" xfId="0" applyNumberFormat="1" applyFont="1" applyBorder="1" applyAlignment="1"/>
    <xf numFmtId="164" fontId="3" fillId="0" borderId="0" xfId="0" applyNumberFormat="1" applyFont="1" applyBorder="1" applyAlignment="1">
      <alignment horizontal="center"/>
    </xf>
    <xf numFmtId="164" fontId="0" fillId="0" borderId="0" xfId="0" applyNumberFormat="1"/>
    <xf numFmtId="164" fontId="6" fillId="0" borderId="0" xfId="0" applyNumberFormat="1" applyFont="1"/>
    <xf numFmtId="164" fontId="6" fillId="0" borderId="0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/>
    <xf numFmtId="2" fontId="6" fillId="0" borderId="0" xfId="0" applyNumberFormat="1" applyFont="1"/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0" fillId="0" borderId="0" xfId="0" applyNumberForma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2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4" fillId="2" borderId="0" xfId="0" applyFont="1" applyFill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4" fillId="0" borderId="0" xfId="0" applyNumberFormat="1" applyFont="1"/>
    <xf numFmtId="164" fontId="4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5" xfId="0" applyFont="1" applyBorder="1" applyAlignment="1"/>
    <xf numFmtId="0" fontId="9" fillId="0" borderId="2" xfId="0" applyFont="1" applyFill="1" applyBorder="1" applyAlignment="1"/>
    <xf numFmtId="0" fontId="0" fillId="0" borderId="4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4" fillId="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2" fontId="9" fillId="0" borderId="1" xfId="0" applyNumberFormat="1" applyFont="1" applyFill="1" applyBorder="1"/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2" fontId="9" fillId="0" borderId="1" xfId="0" applyNumberFormat="1" applyFont="1" applyFill="1" applyBorder="1" applyAlignment="1"/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7" fillId="0" borderId="1" xfId="0" applyFont="1" applyBorder="1"/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4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0" fillId="0" borderId="5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2" xfId="0" applyFont="1" applyBorder="1" applyAlignment="1"/>
    <xf numFmtId="0" fontId="4" fillId="0" borderId="4" xfId="0" applyFont="1" applyBorder="1" applyAlignment="1"/>
    <xf numFmtId="0" fontId="6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129</v>
      </c>
      <c r="C1" s="1"/>
    </row>
    <row r="2" spans="1:4" ht="15" customHeight="1" x14ac:dyDescent="0.25">
      <c r="A2" s="2" t="s">
        <v>47</v>
      </c>
      <c r="C2" s="4"/>
    </row>
    <row r="3" spans="1:4" ht="15.75" x14ac:dyDescent="0.25">
      <c r="B3" s="4" t="s">
        <v>10</v>
      </c>
      <c r="C3" s="24" t="s">
        <v>108</v>
      </c>
    </row>
    <row r="4" spans="1:4" ht="14.25" customHeight="1" x14ac:dyDescent="0.25">
      <c r="A4" s="22" t="s">
        <v>146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87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88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33" t="s">
        <v>12</v>
      </c>
      <c r="D9" s="134"/>
    </row>
    <row r="10" spans="1:4" s="3" customFormat="1" ht="24" customHeight="1" x14ac:dyDescent="0.25">
      <c r="A10" s="13" t="s">
        <v>2</v>
      </c>
      <c r="B10" s="15" t="s">
        <v>13</v>
      </c>
      <c r="C10" s="135" t="s">
        <v>91</v>
      </c>
      <c r="D10" s="129"/>
    </row>
    <row r="11" spans="1:4" s="3" customFormat="1" ht="15" customHeight="1" x14ac:dyDescent="0.25">
      <c r="A11" s="13" t="s">
        <v>3</v>
      </c>
      <c r="B11" s="14" t="s">
        <v>14</v>
      </c>
      <c r="C11" s="133" t="s">
        <v>15</v>
      </c>
      <c r="D11" s="134"/>
    </row>
    <row r="12" spans="1:4" s="3" customFormat="1" ht="19.5" customHeight="1" x14ac:dyDescent="0.25">
      <c r="A12" s="136">
        <v>5</v>
      </c>
      <c r="B12" s="136" t="s">
        <v>92</v>
      </c>
      <c r="C12" s="70" t="s">
        <v>93</v>
      </c>
      <c r="D12" s="71" t="s">
        <v>94</v>
      </c>
    </row>
    <row r="13" spans="1:4" s="3" customFormat="1" ht="14.25" customHeight="1" x14ac:dyDescent="0.25">
      <c r="A13" s="136"/>
      <c r="B13" s="136"/>
      <c r="C13" s="70" t="s">
        <v>95</v>
      </c>
      <c r="D13" s="71" t="s">
        <v>96</v>
      </c>
    </row>
    <row r="14" spans="1:4" s="3" customFormat="1" x14ac:dyDescent="0.25">
      <c r="A14" s="136"/>
      <c r="B14" s="136"/>
      <c r="C14" s="70" t="s">
        <v>97</v>
      </c>
      <c r="D14" s="71" t="s">
        <v>98</v>
      </c>
    </row>
    <row r="15" spans="1:4" s="3" customFormat="1" ht="16.5" customHeight="1" x14ac:dyDescent="0.25">
      <c r="A15" s="136"/>
      <c r="B15" s="136"/>
      <c r="C15" s="70" t="s">
        <v>99</v>
      </c>
      <c r="D15" s="71" t="s">
        <v>100</v>
      </c>
    </row>
    <row r="16" spans="1:4" s="3" customFormat="1" ht="16.5" customHeight="1" x14ac:dyDescent="0.25">
      <c r="A16" s="136"/>
      <c r="B16" s="136"/>
      <c r="C16" s="70" t="s">
        <v>101</v>
      </c>
      <c r="D16" s="71" t="s">
        <v>102</v>
      </c>
    </row>
    <row r="17" spans="1:4" s="5" customFormat="1" ht="15.75" customHeight="1" x14ac:dyDescent="0.25">
      <c r="A17" s="136"/>
      <c r="B17" s="136"/>
      <c r="C17" s="70" t="s">
        <v>103</v>
      </c>
      <c r="D17" s="71" t="s">
        <v>104</v>
      </c>
    </row>
    <row r="18" spans="1:4" s="5" customFormat="1" ht="15.75" customHeight="1" x14ac:dyDescent="0.25">
      <c r="A18" s="136"/>
      <c r="B18" s="136"/>
      <c r="C18" s="72" t="s">
        <v>105</v>
      </c>
      <c r="D18" s="71" t="s">
        <v>106</v>
      </c>
    </row>
    <row r="19" spans="1:4" ht="21.75" customHeight="1" x14ac:dyDescent="0.25">
      <c r="A19" s="13" t="s">
        <v>4</v>
      </c>
      <c r="B19" s="14" t="s">
        <v>16</v>
      </c>
      <c r="C19" s="137" t="s">
        <v>84</v>
      </c>
      <c r="D19" s="138"/>
    </row>
    <row r="20" spans="1:4" s="5" customFormat="1" ht="17.25" customHeight="1" x14ac:dyDescent="0.25">
      <c r="A20" s="13" t="s">
        <v>5</v>
      </c>
      <c r="B20" s="14" t="s">
        <v>17</v>
      </c>
      <c r="C20" s="139" t="s">
        <v>49</v>
      </c>
      <c r="D20" s="140"/>
    </row>
    <row r="21" spans="1:4" s="5" customFormat="1" ht="15" customHeight="1" x14ac:dyDescent="0.25">
      <c r="A21" s="13" t="s">
        <v>6</v>
      </c>
      <c r="B21" s="14" t="s">
        <v>18</v>
      </c>
      <c r="C21" s="135" t="s">
        <v>19</v>
      </c>
      <c r="D21" s="141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27.75" customHeight="1" x14ac:dyDescent="0.25">
      <c r="A26" s="130" t="s">
        <v>26</v>
      </c>
      <c r="B26" s="131"/>
      <c r="C26" s="131"/>
      <c r="D26" s="132"/>
    </row>
    <row r="27" spans="1:4" ht="12" customHeight="1" x14ac:dyDescent="0.25">
      <c r="A27" s="67"/>
      <c r="B27" s="68"/>
      <c r="C27" s="68"/>
      <c r="D27" s="69"/>
    </row>
    <row r="28" spans="1:4" ht="13.5" customHeight="1" x14ac:dyDescent="0.25">
      <c r="A28" s="7">
        <v>1</v>
      </c>
      <c r="B28" s="6" t="s">
        <v>107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73"/>
    </row>
    <row r="30" spans="1:4" x14ac:dyDescent="0.25">
      <c r="A30" s="7">
        <v>1</v>
      </c>
      <c r="B30" s="6" t="s">
        <v>112</v>
      </c>
      <c r="C30" s="6" t="s">
        <v>24</v>
      </c>
      <c r="D30" s="6" t="s">
        <v>85</v>
      </c>
    </row>
    <row r="31" spans="1:4" x14ac:dyDescent="0.25">
      <c r="A31" s="20" t="s">
        <v>40</v>
      </c>
      <c r="B31" s="19"/>
      <c r="C31" s="19"/>
      <c r="D31" s="74"/>
    </row>
    <row r="32" spans="1:4" x14ac:dyDescent="0.25">
      <c r="A32" s="20" t="s">
        <v>41</v>
      </c>
      <c r="B32" s="19"/>
      <c r="C32" s="19"/>
      <c r="D32" s="74"/>
    </row>
    <row r="33" spans="1:4" x14ac:dyDescent="0.25">
      <c r="A33" s="7">
        <v>1</v>
      </c>
      <c r="B33" s="6" t="s">
        <v>28</v>
      </c>
      <c r="C33" s="6" t="s">
        <v>113</v>
      </c>
      <c r="D33" s="6" t="s">
        <v>29</v>
      </c>
    </row>
    <row r="34" spans="1:4" ht="15" customHeight="1" x14ac:dyDescent="0.25">
      <c r="A34" s="20" t="s">
        <v>30</v>
      </c>
      <c r="B34" s="19"/>
      <c r="C34" s="19"/>
      <c r="D34" s="75"/>
    </row>
    <row r="35" spans="1:4" x14ac:dyDescent="0.25">
      <c r="A35" s="7">
        <v>1</v>
      </c>
      <c r="B35" s="6" t="s">
        <v>31</v>
      </c>
      <c r="C35" s="6" t="s">
        <v>24</v>
      </c>
      <c r="D35" s="6" t="s">
        <v>25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46</v>
      </c>
      <c r="B37" s="19"/>
      <c r="C37" s="19"/>
      <c r="D37" s="19"/>
    </row>
    <row r="38" spans="1:4" ht="15" customHeight="1" x14ac:dyDescent="0.25">
      <c r="A38" s="7">
        <v>1</v>
      </c>
      <c r="B38" s="6" t="s">
        <v>32</v>
      </c>
      <c r="C38" s="127">
        <v>1957</v>
      </c>
      <c r="D38" s="126"/>
    </row>
    <row r="39" spans="1:4" x14ac:dyDescent="0.25">
      <c r="A39" s="7">
        <v>2</v>
      </c>
      <c r="B39" s="6" t="s">
        <v>34</v>
      </c>
      <c r="C39" s="127">
        <v>2</v>
      </c>
      <c r="D39" s="126"/>
    </row>
    <row r="40" spans="1:4" x14ac:dyDescent="0.25">
      <c r="A40" s="7">
        <v>3</v>
      </c>
      <c r="B40" s="6" t="s">
        <v>35</v>
      </c>
      <c r="C40" s="127">
        <v>2</v>
      </c>
      <c r="D40" s="128"/>
    </row>
    <row r="41" spans="1:4" ht="15" customHeight="1" x14ac:dyDescent="0.25">
      <c r="A41" s="7">
        <v>4</v>
      </c>
      <c r="B41" s="6" t="s">
        <v>33</v>
      </c>
      <c r="C41" s="127" t="s">
        <v>50</v>
      </c>
      <c r="D41" s="128"/>
    </row>
    <row r="42" spans="1:4" x14ac:dyDescent="0.25">
      <c r="A42" s="7">
        <v>5</v>
      </c>
      <c r="B42" s="6" t="s">
        <v>36</v>
      </c>
      <c r="C42" s="127" t="s">
        <v>50</v>
      </c>
      <c r="D42" s="128"/>
    </row>
    <row r="43" spans="1:4" x14ac:dyDescent="0.25">
      <c r="A43" s="7">
        <v>6</v>
      </c>
      <c r="B43" s="6" t="s">
        <v>37</v>
      </c>
      <c r="C43" s="127" t="s">
        <v>109</v>
      </c>
      <c r="D43" s="126"/>
    </row>
    <row r="44" spans="1:4" ht="15" customHeight="1" x14ac:dyDescent="0.25">
      <c r="A44" s="7">
        <v>7</v>
      </c>
      <c r="B44" s="6" t="s">
        <v>38</v>
      </c>
      <c r="C44" s="127" t="s">
        <v>50</v>
      </c>
      <c r="D44" s="126"/>
    </row>
    <row r="45" spans="1:4" x14ac:dyDescent="0.25">
      <c r="A45" s="7">
        <v>8</v>
      </c>
      <c r="B45" s="6" t="s">
        <v>39</v>
      </c>
      <c r="C45" s="127" t="s">
        <v>121</v>
      </c>
      <c r="D45" s="126"/>
    </row>
    <row r="46" spans="1:4" x14ac:dyDescent="0.25">
      <c r="A46" s="7">
        <v>9</v>
      </c>
      <c r="B46" s="6" t="s">
        <v>114</v>
      </c>
      <c r="C46" s="127">
        <v>37</v>
      </c>
      <c r="D46" s="129"/>
    </row>
    <row r="47" spans="1:4" x14ac:dyDescent="0.25">
      <c r="A47" s="7">
        <v>10</v>
      </c>
      <c r="B47" s="6" t="s">
        <v>83</v>
      </c>
      <c r="C47" s="125" t="s">
        <v>90</v>
      </c>
      <c r="D47" s="126"/>
    </row>
    <row r="48" spans="1:4" x14ac:dyDescent="0.25">
      <c r="A48" s="4"/>
    </row>
    <row r="49" spans="1:4" x14ac:dyDescent="0.25">
      <c r="A49" s="4"/>
    </row>
    <row r="51" spans="1:4" x14ac:dyDescent="0.25">
      <c r="A51" s="76"/>
      <c r="B51" s="76"/>
      <c r="C51" s="40"/>
      <c r="D51" s="77"/>
    </row>
    <row r="52" spans="1:4" x14ac:dyDescent="0.25">
      <c r="A52" s="76"/>
      <c r="B52" s="76"/>
      <c r="C52" s="40"/>
      <c r="D52" s="77"/>
    </row>
    <row r="53" spans="1:4" x14ac:dyDescent="0.25">
      <c r="A53" s="76"/>
      <c r="B53" s="76"/>
      <c r="C53" s="40"/>
      <c r="D53" s="77"/>
    </row>
    <row r="54" spans="1:4" x14ac:dyDescent="0.25">
      <c r="A54" s="76"/>
      <c r="B54" s="76"/>
      <c r="C54" s="40"/>
      <c r="D54" s="77"/>
    </row>
    <row r="55" spans="1:4" x14ac:dyDescent="0.25">
      <c r="A55" s="76"/>
      <c r="B55" s="76"/>
      <c r="C55" s="39"/>
      <c r="D55" s="77"/>
    </row>
    <row r="56" spans="1:4" x14ac:dyDescent="0.25">
      <c r="A56" s="76"/>
      <c r="B56" s="76"/>
      <c r="C56" s="78"/>
      <c r="D56" s="77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A12" workbookViewId="0">
      <selection sqref="A1:H74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51" customWidth="1"/>
    <col min="4" max="4" width="8.28515625" style="61" customWidth="1"/>
    <col min="5" max="5" width="9" style="55" customWidth="1"/>
    <col min="6" max="6" width="9.7109375" customWidth="1"/>
    <col min="7" max="7" width="10.7109375" customWidth="1"/>
    <col min="8" max="8" width="10.85546875" customWidth="1"/>
  </cols>
  <sheetData>
    <row r="1" spans="1:10" x14ac:dyDescent="0.25">
      <c r="A1" s="4" t="s">
        <v>120</v>
      </c>
      <c r="B1"/>
      <c r="C1" s="92"/>
      <c r="D1" s="92"/>
      <c r="E1"/>
    </row>
    <row r="2" spans="1:10" ht="13.5" customHeight="1" x14ac:dyDescent="0.25">
      <c r="A2" s="4" t="s">
        <v>130</v>
      </c>
      <c r="B2"/>
      <c r="C2" s="92"/>
      <c r="D2" s="92"/>
      <c r="E2"/>
    </row>
    <row r="3" spans="1:10" ht="56.25" customHeight="1" x14ac:dyDescent="0.25">
      <c r="A3" s="162" t="s">
        <v>56</v>
      </c>
      <c r="B3" s="163"/>
      <c r="C3" s="115" t="s">
        <v>57</v>
      </c>
      <c r="D3" s="29" t="s">
        <v>58</v>
      </c>
      <c r="E3" s="29" t="s">
        <v>59</v>
      </c>
      <c r="F3" s="29" t="s">
        <v>60</v>
      </c>
      <c r="G3" s="35" t="s">
        <v>61</v>
      </c>
      <c r="H3" s="29" t="s">
        <v>62</v>
      </c>
    </row>
    <row r="4" spans="1:10" ht="26.25" customHeight="1" x14ac:dyDescent="0.25">
      <c r="A4" s="147" t="s">
        <v>131</v>
      </c>
      <c r="B4" s="148"/>
      <c r="C4" s="115"/>
      <c r="D4" s="29">
        <v>83.36</v>
      </c>
      <c r="E4" s="29"/>
      <c r="F4" s="29"/>
      <c r="G4" s="35"/>
      <c r="H4" s="29"/>
    </row>
    <row r="5" spans="1:10" ht="22.5" customHeight="1" x14ac:dyDescent="0.25">
      <c r="A5" s="99" t="s">
        <v>118</v>
      </c>
      <c r="B5" s="98"/>
      <c r="C5" s="115"/>
      <c r="D5" s="29">
        <v>161.06</v>
      </c>
      <c r="E5" s="29"/>
      <c r="F5" s="29"/>
      <c r="G5" s="35"/>
      <c r="H5" s="29"/>
    </row>
    <row r="6" spans="1:10" ht="18.75" customHeight="1" x14ac:dyDescent="0.25">
      <c r="A6" s="99" t="s">
        <v>119</v>
      </c>
      <c r="B6" s="98"/>
      <c r="C6" s="115"/>
      <c r="D6" s="58">
        <v>-77.7</v>
      </c>
      <c r="E6" s="29"/>
      <c r="F6" s="29"/>
      <c r="G6" s="35"/>
      <c r="H6" s="29"/>
    </row>
    <row r="7" spans="1:10" ht="24.75" customHeight="1" x14ac:dyDescent="0.25">
      <c r="A7" s="149" t="s">
        <v>132</v>
      </c>
      <c r="B7" s="150"/>
      <c r="C7" s="150"/>
      <c r="D7" s="150"/>
      <c r="E7" s="150"/>
      <c r="F7" s="150"/>
      <c r="G7" s="150"/>
      <c r="H7" s="129"/>
    </row>
    <row r="8" spans="1:10" s="4" customFormat="1" ht="17.25" customHeight="1" x14ac:dyDescent="0.25">
      <c r="A8" s="162" t="s">
        <v>63</v>
      </c>
      <c r="B8" s="163"/>
      <c r="C8" s="48">
        <f>C12+C15+C18</f>
        <v>13.46</v>
      </c>
      <c r="D8" s="79">
        <v>-70.09</v>
      </c>
      <c r="E8" s="79">
        <f>E12+E15+E18</f>
        <v>127.31</v>
      </c>
      <c r="F8" s="79">
        <f>F12+F15+F18</f>
        <v>91.7</v>
      </c>
      <c r="G8" s="79">
        <f>F8</f>
        <v>91.7</v>
      </c>
      <c r="H8" s="80">
        <f>F8-E8+D8</f>
        <v>-105.7</v>
      </c>
    </row>
    <row r="9" spans="1:10" x14ac:dyDescent="0.25">
      <c r="A9" s="36" t="s">
        <v>64</v>
      </c>
      <c r="B9" s="37"/>
      <c r="C9" s="49">
        <f>C8-C10</f>
        <v>12.114000000000001</v>
      </c>
      <c r="D9" s="60">
        <f>D8-D10</f>
        <v>-63.081000000000003</v>
      </c>
      <c r="E9" s="60">
        <f>E8-E10</f>
        <v>114.57900000000001</v>
      </c>
      <c r="F9" s="60">
        <f>F8-F10</f>
        <v>82.53</v>
      </c>
      <c r="G9" s="60">
        <f>G8-G10</f>
        <v>82.53</v>
      </c>
      <c r="H9" s="60">
        <f t="shared" ref="H9:H10" si="0">F9-E9+D9</f>
        <v>-95.13000000000001</v>
      </c>
    </row>
    <row r="10" spans="1:10" x14ac:dyDescent="0.25">
      <c r="A10" s="159" t="s">
        <v>65</v>
      </c>
      <c r="B10" s="150"/>
      <c r="C10" s="49">
        <f>C8*10%</f>
        <v>1.3460000000000001</v>
      </c>
      <c r="D10" s="60">
        <f>D8*10%</f>
        <v>-7.0090000000000003</v>
      </c>
      <c r="E10" s="60">
        <f>E8*10%</f>
        <v>12.731000000000002</v>
      </c>
      <c r="F10" s="60">
        <f>F8*10%</f>
        <v>9.17</v>
      </c>
      <c r="G10" s="60">
        <f>G8*10%</f>
        <v>9.17</v>
      </c>
      <c r="H10" s="60">
        <f t="shared" si="0"/>
        <v>-10.570000000000002</v>
      </c>
    </row>
    <row r="11" spans="1:10" ht="12.75" customHeight="1" x14ac:dyDescent="0.25">
      <c r="A11" s="149" t="s">
        <v>66</v>
      </c>
      <c r="B11" s="171"/>
      <c r="C11" s="171"/>
      <c r="D11" s="171"/>
      <c r="E11" s="171"/>
      <c r="F11" s="171"/>
      <c r="G11" s="171"/>
      <c r="H11" s="172"/>
    </row>
    <row r="12" spans="1:10" x14ac:dyDescent="0.25">
      <c r="A12" s="160" t="s">
        <v>48</v>
      </c>
      <c r="B12" s="161"/>
      <c r="C12" s="48">
        <v>5.65</v>
      </c>
      <c r="D12" s="59">
        <v>-32.74</v>
      </c>
      <c r="E12" s="59">
        <v>53.56</v>
      </c>
      <c r="F12" s="59">
        <v>38.67</v>
      </c>
      <c r="G12" s="59">
        <f>F12</f>
        <v>38.67</v>
      </c>
      <c r="H12" s="60">
        <f>F12-E12+D12</f>
        <v>-47.63</v>
      </c>
    </row>
    <row r="13" spans="1:10" x14ac:dyDescent="0.25">
      <c r="A13" s="36" t="s">
        <v>64</v>
      </c>
      <c r="B13" s="37"/>
      <c r="C13" s="49">
        <f>C12-C14</f>
        <v>5.085</v>
      </c>
      <c r="D13" s="60">
        <f>D12-D14</f>
        <v>-29.466000000000001</v>
      </c>
      <c r="E13" s="60">
        <f>E12-E14</f>
        <v>48.204000000000001</v>
      </c>
      <c r="F13" s="60">
        <f>F12-F14</f>
        <v>34.803000000000004</v>
      </c>
      <c r="G13" s="60">
        <f>G12-G14</f>
        <v>34.803000000000004</v>
      </c>
      <c r="H13" s="60">
        <f t="shared" ref="H13:H20" si="1">F13-E13+D13</f>
        <v>-42.866999999999997</v>
      </c>
    </row>
    <row r="14" spans="1:10" x14ac:dyDescent="0.25">
      <c r="A14" s="159" t="s">
        <v>65</v>
      </c>
      <c r="B14" s="150"/>
      <c r="C14" s="49">
        <f>C12*10%</f>
        <v>0.56500000000000006</v>
      </c>
      <c r="D14" s="60">
        <f>D12*10%</f>
        <v>-3.2740000000000005</v>
      </c>
      <c r="E14" s="60">
        <f>E12*10%</f>
        <v>5.3560000000000008</v>
      </c>
      <c r="F14" s="60">
        <f>F12*10%</f>
        <v>3.8670000000000004</v>
      </c>
      <c r="G14" s="60">
        <f>G12*10%</f>
        <v>3.8670000000000004</v>
      </c>
      <c r="H14" s="60">
        <f t="shared" si="1"/>
        <v>-4.7630000000000008</v>
      </c>
    </row>
    <row r="15" spans="1:10" ht="23.25" customHeight="1" x14ac:dyDescent="0.25">
      <c r="A15" s="160" t="s">
        <v>42</v>
      </c>
      <c r="B15" s="161"/>
      <c r="C15" s="48">
        <v>3.45</v>
      </c>
      <c r="D15" s="59">
        <v>-20.05</v>
      </c>
      <c r="E15" s="59">
        <v>32.700000000000003</v>
      </c>
      <c r="F15" s="59">
        <v>23.62</v>
      </c>
      <c r="G15" s="59">
        <f>F15</f>
        <v>23.62</v>
      </c>
      <c r="H15" s="60">
        <f t="shared" si="1"/>
        <v>-29.130000000000003</v>
      </c>
      <c r="J15" s="61"/>
    </row>
    <row r="16" spans="1:10" x14ac:dyDescent="0.25">
      <c r="A16" s="36" t="s">
        <v>64</v>
      </c>
      <c r="B16" s="37"/>
      <c r="C16" s="49">
        <f>C15-C17</f>
        <v>3.105</v>
      </c>
      <c r="D16" s="60">
        <f>D15-D17</f>
        <v>-18.045000000000002</v>
      </c>
      <c r="E16" s="60">
        <f>E15-E17</f>
        <v>29.430000000000003</v>
      </c>
      <c r="F16" s="60">
        <f>F15-F17</f>
        <v>21.258000000000003</v>
      </c>
      <c r="G16" s="60">
        <f>G15-G17</f>
        <v>21.258000000000003</v>
      </c>
      <c r="H16" s="60">
        <f t="shared" si="1"/>
        <v>-26.217000000000002</v>
      </c>
      <c r="J16" s="61"/>
    </row>
    <row r="17" spans="1:10" ht="15" customHeight="1" x14ac:dyDescent="0.25">
      <c r="A17" s="159" t="s">
        <v>65</v>
      </c>
      <c r="B17" s="150"/>
      <c r="C17" s="49">
        <f>C15*10%</f>
        <v>0.34500000000000003</v>
      </c>
      <c r="D17" s="60">
        <f>D15*10%</f>
        <v>-2.0050000000000003</v>
      </c>
      <c r="E17" s="60">
        <f>E15*10%</f>
        <v>3.2700000000000005</v>
      </c>
      <c r="F17" s="60">
        <f>F15*10%</f>
        <v>2.3620000000000001</v>
      </c>
      <c r="G17" s="60">
        <f>G15*10%</f>
        <v>2.3620000000000001</v>
      </c>
      <c r="H17" s="60">
        <f t="shared" si="1"/>
        <v>-2.9130000000000007</v>
      </c>
      <c r="J17" s="61"/>
    </row>
    <row r="18" spans="1:10" ht="14.25" customHeight="1" x14ac:dyDescent="0.25">
      <c r="A18" s="11" t="s">
        <v>86</v>
      </c>
      <c r="B18" s="38"/>
      <c r="C18" s="50">
        <v>4.3600000000000003</v>
      </c>
      <c r="D18" s="60">
        <v>-17.309999999999999</v>
      </c>
      <c r="E18" s="60">
        <v>41.05</v>
      </c>
      <c r="F18" s="60">
        <v>29.41</v>
      </c>
      <c r="G18" s="60">
        <f>F18</f>
        <v>29.41</v>
      </c>
      <c r="H18" s="60">
        <f t="shared" si="1"/>
        <v>-28.949999999999996</v>
      </c>
    </row>
    <row r="19" spans="1:10" ht="14.25" customHeight="1" x14ac:dyDescent="0.25">
      <c r="A19" s="36" t="s">
        <v>64</v>
      </c>
      <c r="B19" s="37"/>
      <c r="C19" s="49">
        <f>C18-C20</f>
        <v>3.9240000000000004</v>
      </c>
      <c r="D19" s="60">
        <f>D18-D20</f>
        <v>-15.578999999999999</v>
      </c>
      <c r="E19" s="60">
        <f>E18-E20</f>
        <v>36.945</v>
      </c>
      <c r="F19" s="60">
        <f>F18-F20</f>
        <v>26.469000000000001</v>
      </c>
      <c r="G19" s="60">
        <f>G18-G20</f>
        <v>26.469000000000001</v>
      </c>
      <c r="H19" s="60">
        <f t="shared" si="1"/>
        <v>-26.055</v>
      </c>
    </row>
    <row r="20" spans="1:10" x14ac:dyDescent="0.25">
      <c r="A20" s="159" t="s">
        <v>65</v>
      </c>
      <c r="B20" s="150"/>
      <c r="C20" s="49">
        <f>C18*10%</f>
        <v>0.43600000000000005</v>
      </c>
      <c r="D20" s="60">
        <f>D18*10%</f>
        <v>-1.7309999999999999</v>
      </c>
      <c r="E20" s="60">
        <f>E18*10%</f>
        <v>4.1049999999999995</v>
      </c>
      <c r="F20" s="60">
        <f>F18*10%</f>
        <v>2.9410000000000003</v>
      </c>
      <c r="G20" s="60">
        <f>G18*10%</f>
        <v>2.9410000000000003</v>
      </c>
      <c r="H20" s="60">
        <f t="shared" si="1"/>
        <v>-2.8949999999999991</v>
      </c>
    </row>
    <row r="21" spans="1:10" s="3" customFormat="1" ht="12" customHeight="1" x14ac:dyDescent="0.25">
      <c r="A21" s="97"/>
      <c r="B21" s="100"/>
      <c r="C21" s="101"/>
      <c r="D21" s="59"/>
      <c r="E21" s="102"/>
      <c r="F21" s="103"/>
      <c r="G21" s="36"/>
      <c r="H21" s="104"/>
    </row>
    <row r="22" spans="1:10" s="4" customFormat="1" ht="15" customHeight="1" x14ac:dyDescent="0.25">
      <c r="A22" s="162" t="s">
        <v>43</v>
      </c>
      <c r="B22" s="163"/>
      <c r="C22" s="50">
        <v>5.09</v>
      </c>
      <c r="D22" s="80">
        <v>159.19</v>
      </c>
      <c r="E22" s="80">
        <v>48.25</v>
      </c>
      <c r="F22" s="80">
        <v>34.840000000000003</v>
      </c>
      <c r="G22" s="83">
        <f>G23+G24</f>
        <v>129.29999999999998</v>
      </c>
      <c r="H22" s="80">
        <f>F22-E22+D22+F22-G22</f>
        <v>51.320000000000022</v>
      </c>
    </row>
    <row r="23" spans="1:10" s="4" customFormat="1" ht="18.75" customHeight="1" x14ac:dyDescent="0.25">
      <c r="A23" s="81" t="s">
        <v>67</v>
      </c>
      <c r="B23" s="82"/>
      <c r="C23" s="50">
        <f>C22-C24</f>
        <v>4.5809999999999995</v>
      </c>
      <c r="D23" s="80">
        <v>161.06</v>
      </c>
      <c r="E23" s="80">
        <f>E22-E24</f>
        <v>43.424999999999997</v>
      </c>
      <c r="F23" s="80">
        <f>F22-F24</f>
        <v>31.356000000000002</v>
      </c>
      <c r="G23" s="84">
        <v>125.82</v>
      </c>
      <c r="H23" s="80">
        <f t="shared" ref="H23:H24" si="2">F23-E23+D23+F23-G23</f>
        <v>54.527000000000015</v>
      </c>
    </row>
    <row r="24" spans="1:10" ht="15.75" customHeight="1" x14ac:dyDescent="0.25">
      <c r="A24" s="159" t="s">
        <v>65</v>
      </c>
      <c r="B24" s="150"/>
      <c r="C24" s="49">
        <f>C22*10%</f>
        <v>0.50900000000000001</v>
      </c>
      <c r="D24" s="60">
        <v>-1.87</v>
      </c>
      <c r="E24" s="60">
        <f>E22*10%</f>
        <v>4.8250000000000002</v>
      </c>
      <c r="F24" s="60">
        <f>F22*10%</f>
        <v>3.4840000000000004</v>
      </c>
      <c r="G24" s="60">
        <v>3.48</v>
      </c>
      <c r="H24" s="80">
        <f t="shared" si="2"/>
        <v>-3.2069999999999994</v>
      </c>
    </row>
    <row r="25" spans="1:10" ht="10.5" customHeight="1" x14ac:dyDescent="0.25">
      <c r="A25" s="121"/>
      <c r="B25" s="120"/>
      <c r="C25" s="49"/>
      <c r="D25" s="60"/>
      <c r="E25" s="60"/>
      <c r="F25" s="60"/>
      <c r="G25" s="117"/>
      <c r="H25" s="80"/>
    </row>
    <row r="26" spans="1:10" ht="15.75" customHeight="1" x14ac:dyDescent="0.25">
      <c r="A26" s="142" t="s">
        <v>123</v>
      </c>
      <c r="B26" s="143"/>
      <c r="C26" s="49"/>
      <c r="D26" s="60">
        <v>-5.74</v>
      </c>
      <c r="E26" s="80">
        <f>E28+E29+E30+E31</f>
        <v>17.87</v>
      </c>
      <c r="F26" s="80">
        <f>F28+F29+F30+F31</f>
        <v>13.2</v>
      </c>
      <c r="G26" s="83">
        <v>13.2</v>
      </c>
      <c r="H26" s="80">
        <f>F26-E26+D26+F26-G26</f>
        <v>-10.410000000000002</v>
      </c>
    </row>
    <row r="27" spans="1:10" ht="15.75" customHeight="1" x14ac:dyDescent="0.25">
      <c r="A27" s="36" t="s">
        <v>124</v>
      </c>
      <c r="B27" s="118"/>
      <c r="C27" s="49"/>
      <c r="D27" s="60"/>
      <c r="E27" s="60"/>
      <c r="F27" s="60"/>
      <c r="G27" s="117"/>
      <c r="H27" s="80"/>
    </row>
    <row r="28" spans="1:10" ht="15.75" customHeight="1" x14ac:dyDescent="0.25">
      <c r="A28" s="144" t="s">
        <v>125</v>
      </c>
      <c r="B28" s="145"/>
      <c r="C28" s="49"/>
      <c r="D28" s="60">
        <v>-0.36</v>
      </c>
      <c r="E28" s="60">
        <v>1.42</v>
      </c>
      <c r="F28" s="60">
        <v>1.06</v>
      </c>
      <c r="G28" s="60">
        <v>1.06</v>
      </c>
      <c r="H28" s="80">
        <f t="shared" ref="H28:H31" si="3">F28-E28+D28+F28-G28</f>
        <v>-0.71999999999999986</v>
      </c>
    </row>
    <row r="29" spans="1:10" ht="15.75" customHeight="1" x14ac:dyDescent="0.25">
      <c r="A29" s="144" t="s">
        <v>127</v>
      </c>
      <c r="B29" s="145"/>
      <c r="C29" s="49"/>
      <c r="D29" s="60">
        <v>-1.57</v>
      </c>
      <c r="E29" s="60">
        <v>6.56</v>
      </c>
      <c r="F29" s="60">
        <v>4.9400000000000004</v>
      </c>
      <c r="G29" s="60">
        <v>4.9400000000000004</v>
      </c>
      <c r="H29" s="80">
        <f t="shared" si="3"/>
        <v>-3.1899999999999995</v>
      </c>
    </row>
    <row r="30" spans="1:10" ht="15.75" customHeight="1" x14ac:dyDescent="0.25">
      <c r="A30" s="144" t="s">
        <v>128</v>
      </c>
      <c r="B30" s="145"/>
      <c r="C30" s="49"/>
      <c r="D30" s="60">
        <v>-3.54</v>
      </c>
      <c r="E30" s="60">
        <v>8.5500000000000007</v>
      </c>
      <c r="F30" s="60">
        <v>6.2</v>
      </c>
      <c r="G30" s="60">
        <v>6.2</v>
      </c>
      <c r="H30" s="80">
        <f t="shared" si="3"/>
        <v>-5.8900000000000006</v>
      </c>
    </row>
    <row r="31" spans="1:10" ht="15.75" customHeight="1" x14ac:dyDescent="0.25">
      <c r="A31" s="144" t="s">
        <v>126</v>
      </c>
      <c r="B31" s="145"/>
      <c r="C31" s="49"/>
      <c r="D31" s="60">
        <v>-0.27</v>
      </c>
      <c r="E31" s="60">
        <v>1.34</v>
      </c>
      <c r="F31" s="60">
        <v>1</v>
      </c>
      <c r="G31" s="60">
        <v>1</v>
      </c>
      <c r="H31" s="80">
        <f t="shared" si="3"/>
        <v>-0.6100000000000001</v>
      </c>
    </row>
    <row r="32" spans="1:10" s="3" customFormat="1" x14ac:dyDescent="0.25">
      <c r="A32" s="96" t="s">
        <v>115</v>
      </c>
      <c r="B32" s="105"/>
      <c r="C32" s="48"/>
      <c r="D32" s="106"/>
      <c r="E32" s="48">
        <f>E8+E22+E26</f>
        <v>193.43</v>
      </c>
      <c r="F32" s="48">
        <f t="shared" ref="F32:G32" si="4">F8+F22+F26</f>
        <v>139.74</v>
      </c>
      <c r="G32" s="48">
        <f t="shared" si="4"/>
        <v>234.2</v>
      </c>
      <c r="H32" s="79"/>
      <c r="I32" s="108"/>
      <c r="J32" s="108"/>
    </row>
    <row r="33" spans="1:10" s="3" customFormat="1" ht="21" customHeight="1" x14ac:dyDescent="0.25">
      <c r="A33" s="146" t="s">
        <v>116</v>
      </c>
      <c r="B33" s="164"/>
      <c r="C33" s="109"/>
      <c r="D33" s="109">
        <v>83.36</v>
      </c>
      <c r="E33" s="106"/>
      <c r="F33" s="106"/>
      <c r="G33" s="109"/>
      <c r="H33" s="59">
        <f>F32-E32+D33+F32-G32</f>
        <v>-64.789999999999964</v>
      </c>
      <c r="I33" s="108"/>
      <c r="J33" s="108"/>
    </row>
    <row r="34" spans="1:10" ht="15" hidden="1" customHeight="1" x14ac:dyDescent="0.25">
      <c r="A34" s="146" t="s">
        <v>117</v>
      </c>
      <c r="B34" s="146"/>
      <c r="C34" s="110"/>
      <c r="D34" s="110"/>
      <c r="E34" s="79"/>
      <c r="F34" s="48"/>
      <c r="G34" s="48"/>
      <c r="H34" s="111"/>
    </row>
    <row r="35" spans="1:10" ht="20.25" customHeight="1" x14ac:dyDescent="0.25">
      <c r="A35" s="146" t="s">
        <v>133</v>
      </c>
      <c r="B35" s="146"/>
      <c r="C35" s="110"/>
      <c r="D35" s="110"/>
      <c r="E35" s="79"/>
      <c r="F35" s="48"/>
      <c r="G35" s="48"/>
      <c r="H35" s="79">
        <f>H36+H37</f>
        <v>-64.789999999999978</v>
      </c>
    </row>
    <row r="36" spans="1:10" s="85" customFormat="1" ht="22.5" customHeight="1" x14ac:dyDescent="0.25">
      <c r="A36" s="112" t="s">
        <v>118</v>
      </c>
      <c r="B36" s="112"/>
      <c r="C36" s="110"/>
      <c r="D36" s="119"/>
      <c r="E36" s="79"/>
      <c r="F36" s="48"/>
      <c r="G36" s="48"/>
      <c r="H36" s="79">
        <f>H22</f>
        <v>51.320000000000022</v>
      </c>
    </row>
    <row r="37" spans="1:10" ht="24" customHeight="1" x14ac:dyDescent="0.25">
      <c r="A37" s="113" t="s">
        <v>119</v>
      </c>
      <c r="B37" s="114"/>
      <c r="C37" s="110"/>
      <c r="D37" s="110"/>
      <c r="E37" s="79"/>
      <c r="F37" s="48"/>
      <c r="G37" s="48"/>
      <c r="H37" s="79">
        <f>H8+H26</f>
        <v>-116.11</v>
      </c>
    </row>
    <row r="38" spans="1:10" s="3" customFormat="1" ht="17.25" customHeight="1" x14ac:dyDescent="0.25">
      <c r="A38" s="154"/>
      <c r="B38" s="155"/>
      <c r="C38" s="48"/>
      <c r="D38" s="106"/>
      <c r="E38" s="48"/>
      <c r="F38" s="48"/>
      <c r="G38" s="107"/>
      <c r="H38" s="79"/>
    </row>
    <row r="39" spans="1:10" ht="24.75" customHeight="1" x14ac:dyDescent="0.25">
      <c r="A39" s="156"/>
      <c r="B39" s="157"/>
      <c r="C39" s="157"/>
      <c r="D39" s="157"/>
      <c r="E39" s="157"/>
      <c r="F39" s="157"/>
      <c r="G39" s="157"/>
      <c r="H39" s="157"/>
    </row>
    <row r="40" spans="1:10" ht="23.25" customHeight="1" x14ac:dyDescent="0.25">
      <c r="A40" s="21" t="s">
        <v>134</v>
      </c>
      <c r="D40" s="62"/>
      <c r="E40" s="56"/>
      <c r="F40" s="23"/>
      <c r="G40" s="23"/>
    </row>
    <row r="41" spans="1:10" x14ac:dyDescent="0.25">
      <c r="A41" s="158" t="s">
        <v>51</v>
      </c>
      <c r="B41" s="150"/>
      <c r="C41" s="150"/>
      <c r="D41" s="129"/>
      <c r="E41" s="32" t="s">
        <v>52</v>
      </c>
      <c r="F41" s="31" t="s">
        <v>53</v>
      </c>
      <c r="G41" s="31" t="s">
        <v>135</v>
      </c>
      <c r="H41" s="122" t="s">
        <v>136</v>
      </c>
    </row>
    <row r="42" spans="1:10" x14ac:dyDescent="0.25">
      <c r="A42" s="170" t="s">
        <v>137</v>
      </c>
      <c r="B42" s="171"/>
      <c r="C42" s="171"/>
      <c r="D42" s="172"/>
      <c r="E42" s="123">
        <v>43160</v>
      </c>
      <c r="F42" s="31" t="s">
        <v>138</v>
      </c>
      <c r="G42" s="32">
        <v>15</v>
      </c>
      <c r="H42" s="6" t="s">
        <v>139</v>
      </c>
    </row>
    <row r="43" spans="1:10" x14ac:dyDescent="0.25">
      <c r="A43" s="170" t="s">
        <v>140</v>
      </c>
      <c r="B43" s="171"/>
      <c r="C43" s="171"/>
      <c r="D43" s="172"/>
      <c r="E43" s="123">
        <v>43405</v>
      </c>
      <c r="F43" s="31" t="s">
        <v>138</v>
      </c>
      <c r="G43" s="32">
        <v>95.82</v>
      </c>
      <c r="H43" s="6" t="s">
        <v>141</v>
      </c>
    </row>
    <row r="44" spans="1:10" x14ac:dyDescent="0.25">
      <c r="A44" s="170" t="s">
        <v>142</v>
      </c>
      <c r="B44" s="171"/>
      <c r="C44" s="171"/>
      <c r="D44" s="172"/>
      <c r="E44" s="123">
        <v>43435</v>
      </c>
      <c r="F44" s="31">
        <v>1</v>
      </c>
      <c r="G44" s="32">
        <v>15</v>
      </c>
      <c r="H44" s="6" t="s">
        <v>143</v>
      </c>
    </row>
    <row r="45" spans="1:10" s="4" customFormat="1" x14ac:dyDescent="0.25">
      <c r="A45" s="168" t="s">
        <v>7</v>
      </c>
      <c r="B45" s="169"/>
      <c r="C45" s="169"/>
      <c r="D45" s="163"/>
      <c r="E45" s="47"/>
      <c r="F45" s="46"/>
      <c r="G45" s="47">
        <f>G42+G43+G44</f>
        <v>125.82</v>
      </c>
      <c r="H45" s="124"/>
    </row>
    <row r="46" spans="1:10" x14ac:dyDescent="0.25">
      <c r="A46" s="21" t="s">
        <v>44</v>
      </c>
      <c r="D46" s="62"/>
      <c r="E46" s="56"/>
      <c r="F46" s="23"/>
      <c r="G46" s="23"/>
    </row>
    <row r="47" spans="1:10" x14ac:dyDescent="0.25">
      <c r="A47" s="21" t="s">
        <v>45</v>
      </c>
      <c r="D47" s="62"/>
      <c r="E47" s="56"/>
      <c r="F47" s="23"/>
      <c r="G47" s="23"/>
    </row>
    <row r="48" spans="1:10" ht="23.25" customHeight="1" x14ac:dyDescent="0.25">
      <c r="A48" s="158" t="s">
        <v>55</v>
      </c>
      <c r="B48" s="150"/>
      <c r="C48" s="150"/>
      <c r="D48" s="150"/>
      <c r="E48" s="129"/>
      <c r="F48" s="34" t="s">
        <v>53</v>
      </c>
      <c r="G48" s="33" t="s">
        <v>54</v>
      </c>
    </row>
    <row r="49" spans="1:8" x14ac:dyDescent="0.25">
      <c r="A49" s="158" t="s">
        <v>50</v>
      </c>
      <c r="B49" s="150"/>
      <c r="C49" s="150"/>
      <c r="D49" s="150"/>
      <c r="E49" s="129"/>
      <c r="F49" s="31"/>
      <c r="G49" s="31">
        <v>0</v>
      </c>
    </row>
    <row r="50" spans="1:8" x14ac:dyDescent="0.25">
      <c r="A50" s="41"/>
      <c r="B50" s="116"/>
      <c r="C50" s="116"/>
      <c r="D50" s="116"/>
      <c r="E50" s="116"/>
      <c r="F50" s="41"/>
      <c r="G50" s="41"/>
    </row>
    <row r="51" spans="1:8" x14ac:dyDescent="0.25">
      <c r="A51" s="41"/>
      <c r="B51" s="116"/>
      <c r="C51" s="116"/>
      <c r="D51" s="116"/>
      <c r="E51" s="116"/>
      <c r="F51" s="41"/>
      <c r="G51" s="41"/>
    </row>
    <row r="52" spans="1:8" x14ac:dyDescent="0.25">
      <c r="A52" s="39"/>
      <c r="B52" s="40"/>
      <c r="C52" s="52"/>
      <c r="D52" s="63"/>
      <c r="E52" s="52"/>
      <c r="F52" s="41"/>
      <c r="G52" s="41"/>
    </row>
    <row r="53" spans="1:8" x14ac:dyDescent="0.25">
      <c r="A53" s="44" t="s">
        <v>68</v>
      </c>
      <c r="B53" s="45"/>
      <c r="C53" s="53"/>
      <c r="D53" s="64"/>
      <c r="E53" s="53"/>
      <c r="F53" s="31"/>
      <c r="G53" s="31"/>
    </row>
    <row r="54" spans="1:8" x14ac:dyDescent="0.25">
      <c r="A54" s="158" t="s">
        <v>69</v>
      </c>
      <c r="B54" s="151"/>
      <c r="C54" s="127" t="s">
        <v>70</v>
      </c>
      <c r="D54" s="151"/>
      <c r="E54" s="32" t="s">
        <v>71</v>
      </c>
      <c r="F54" s="31" t="s">
        <v>72</v>
      </c>
      <c r="G54" s="31" t="s">
        <v>73</v>
      </c>
    </row>
    <row r="55" spans="1:8" x14ac:dyDescent="0.25">
      <c r="A55" s="158" t="s">
        <v>89</v>
      </c>
      <c r="B55" s="151"/>
      <c r="C55" s="152" t="s">
        <v>50</v>
      </c>
      <c r="D55" s="153"/>
      <c r="E55" s="66" t="s">
        <v>122</v>
      </c>
      <c r="F55" s="31" t="s">
        <v>50</v>
      </c>
      <c r="G55" s="31" t="s">
        <v>50</v>
      </c>
    </row>
    <row r="56" spans="1:8" x14ac:dyDescent="0.25">
      <c r="A56" s="42"/>
      <c r="B56" s="43"/>
      <c r="C56" s="54"/>
      <c r="D56" s="65"/>
      <c r="E56" s="57"/>
      <c r="F56" s="41"/>
      <c r="G56" s="41"/>
    </row>
    <row r="57" spans="1:8" x14ac:dyDescent="0.25">
      <c r="A57" s="173"/>
      <c r="B57" s="173"/>
      <c r="C57" s="173"/>
      <c r="D57" s="173"/>
      <c r="E57" s="173"/>
      <c r="F57" s="173"/>
      <c r="G57" s="173"/>
    </row>
    <row r="58" spans="1:8" x14ac:dyDescent="0.25">
      <c r="A58" s="21" t="s">
        <v>111</v>
      </c>
      <c r="D58"/>
      <c r="E58" s="92"/>
      <c r="F58" s="93"/>
      <c r="G58" s="92"/>
    </row>
    <row r="59" spans="1:8" x14ac:dyDescent="0.25">
      <c r="A59" s="21" t="s">
        <v>144</v>
      </c>
      <c r="B59" s="94"/>
      <c r="C59" s="95"/>
      <c r="D59" s="21"/>
      <c r="E59" s="92"/>
      <c r="F59" s="93"/>
      <c r="G59" s="92"/>
    </row>
    <row r="60" spans="1:8" ht="69" customHeight="1" x14ac:dyDescent="0.25">
      <c r="A60" s="165" t="s">
        <v>145</v>
      </c>
      <c r="B60" s="166"/>
      <c r="C60" s="166"/>
      <c r="D60" s="166"/>
      <c r="E60" s="166"/>
      <c r="F60" s="166"/>
      <c r="G60" s="166"/>
      <c r="H60" s="167"/>
    </row>
    <row r="63" spans="1:8" x14ac:dyDescent="0.25">
      <c r="A63" s="4" t="s">
        <v>74</v>
      </c>
      <c r="B63" s="86"/>
      <c r="C63" s="87"/>
      <c r="D63" s="88"/>
      <c r="E63" s="89" t="s">
        <v>75</v>
      </c>
      <c r="F63" s="4"/>
    </row>
    <row r="64" spans="1:8" x14ac:dyDescent="0.25">
      <c r="A64" s="4" t="s">
        <v>76</v>
      </c>
      <c r="B64" s="86"/>
      <c r="C64" s="87"/>
      <c r="D64" s="88"/>
      <c r="E64" s="89"/>
      <c r="F64" s="4"/>
    </row>
    <row r="65" spans="1:6" x14ac:dyDescent="0.25">
      <c r="A65" s="4" t="s">
        <v>110</v>
      </c>
      <c r="B65" s="86"/>
      <c r="C65" s="87"/>
      <c r="D65" s="88"/>
      <c r="E65" s="89"/>
      <c r="F65" s="4"/>
    </row>
    <row r="67" spans="1:6" x14ac:dyDescent="0.25">
      <c r="A67" s="22" t="s">
        <v>77</v>
      </c>
      <c r="B67" s="91"/>
    </row>
    <row r="68" spans="1:6" x14ac:dyDescent="0.25">
      <c r="A68" s="90" t="s">
        <v>78</v>
      </c>
      <c r="B68" s="91"/>
      <c r="C68" s="51" t="s">
        <v>25</v>
      </c>
    </row>
    <row r="69" spans="1:6" x14ac:dyDescent="0.25">
      <c r="A69" s="90" t="s">
        <v>79</v>
      </c>
      <c r="B69" s="91"/>
      <c r="C69" s="51" t="s">
        <v>80</v>
      </c>
    </row>
    <row r="70" spans="1:6" x14ac:dyDescent="0.25">
      <c r="A70" s="90" t="s">
        <v>81</v>
      </c>
      <c r="B70" s="91"/>
      <c r="C70" s="51" t="s">
        <v>82</v>
      </c>
    </row>
  </sheetData>
  <mergeCells count="36">
    <mergeCell ref="A3:B3"/>
    <mergeCell ref="A8:B8"/>
    <mergeCell ref="A10:B10"/>
    <mergeCell ref="A11:H11"/>
    <mergeCell ref="A12:B12"/>
    <mergeCell ref="A60:H60"/>
    <mergeCell ref="A45:D45"/>
    <mergeCell ref="A48:E48"/>
    <mergeCell ref="A49:E49"/>
    <mergeCell ref="A42:D42"/>
    <mergeCell ref="A57:G57"/>
    <mergeCell ref="A54:B54"/>
    <mergeCell ref="A55:B55"/>
    <mergeCell ref="A43:D43"/>
    <mergeCell ref="A44:D44"/>
    <mergeCell ref="A35:B35"/>
    <mergeCell ref="A4:B4"/>
    <mergeCell ref="A7:H7"/>
    <mergeCell ref="C54:D54"/>
    <mergeCell ref="C55:D55"/>
    <mergeCell ref="A38:B38"/>
    <mergeCell ref="A39:H39"/>
    <mergeCell ref="A41:D41"/>
    <mergeCell ref="A14:B14"/>
    <mergeCell ref="A15:B15"/>
    <mergeCell ref="A17:B17"/>
    <mergeCell ref="A20:B20"/>
    <mergeCell ref="A22:B22"/>
    <mergeCell ref="A34:B34"/>
    <mergeCell ref="A24:B24"/>
    <mergeCell ref="A33:B33"/>
    <mergeCell ref="A26:B26"/>
    <mergeCell ref="A28:B28"/>
    <mergeCell ref="A29:B29"/>
    <mergeCell ref="A30:B30"/>
    <mergeCell ref="A31:B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2019-02-12T22:07:52Z</cp:lastPrinted>
  <dcterms:created xsi:type="dcterms:W3CDTF">2013-02-18T04:38:06Z</dcterms:created>
  <dcterms:modified xsi:type="dcterms:W3CDTF">2019-02-18T03:49:31Z</dcterms:modified>
</cp:coreProperties>
</file>