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27" i="8" l="1"/>
  <c r="E27" i="8"/>
  <c r="F8" i="8"/>
  <c r="F10" i="8"/>
  <c r="E8" i="8"/>
  <c r="E10" i="8"/>
  <c r="E29" i="8"/>
  <c r="F29" i="8"/>
  <c r="H29" i="8"/>
  <c r="C8" i="8"/>
  <c r="F35" i="8"/>
  <c r="E35" i="8"/>
  <c r="G12" i="8"/>
  <c r="G15" i="8"/>
  <c r="G18" i="8"/>
  <c r="G21" i="8"/>
  <c r="G8" i="8"/>
  <c r="G25" i="8"/>
  <c r="G35" i="8"/>
  <c r="H38" i="8"/>
  <c r="H8" i="8"/>
  <c r="H25" i="8"/>
  <c r="H41" i="8"/>
  <c r="H39" i="8"/>
  <c r="H34" i="8"/>
  <c r="H33" i="8"/>
  <c r="H32" i="8"/>
  <c r="H31" i="8"/>
  <c r="F26" i="8"/>
  <c r="E26" i="8"/>
  <c r="G9" i="8"/>
  <c r="F9" i="8"/>
  <c r="E9" i="8"/>
  <c r="C27" i="8"/>
  <c r="C26" i="8"/>
  <c r="C23" i="8"/>
  <c r="C22" i="8"/>
  <c r="C20" i="8"/>
  <c r="C19" i="8"/>
  <c r="C17" i="8"/>
  <c r="C16" i="8"/>
  <c r="H27" i="8"/>
  <c r="H26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D10" i="8"/>
  <c r="H10" i="8"/>
  <c r="D9" i="8"/>
  <c r="H9" i="8"/>
  <c r="G23" i="8"/>
  <c r="G22" i="8"/>
  <c r="G20" i="8"/>
  <c r="G19" i="8"/>
  <c r="G17" i="8"/>
  <c r="G16" i="8"/>
  <c r="G14" i="8"/>
  <c r="G13" i="8"/>
  <c r="C14" i="8"/>
  <c r="C13" i="8"/>
  <c r="C10" i="8"/>
  <c r="C9" i="8"/>
  <c r="G47" i="8"/>
</calcChain>
</file>

<file path=xl/sharedStrings.xml><?xml version="1.0" encoding="utf-8"?>
<sst xmlns="http://schemas.openxmlformats.org/spreadsheetml/2006/main" count="155" uniqueCount="136">
  <si>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</si>
  <si>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</si>
  <si>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</si>
  <si>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</si>
  <si>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</si>
  <si>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</si>
  <si>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</si>
  <si>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</si>
  <si>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</si>
  <si>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</si>
  <si>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</si>
  <si>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</si>
  <si>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</si>
  <si>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</si>
  <si>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</si>
  <si>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</si>
  <si>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</si>
  <si>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</si>
  <si>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</si>
  <si>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</si>
  <si>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</si>
  <si>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</si>
  <si>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</si>
  <si>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</si>
  <si>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</si>
  <si>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</si>
  <si>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</si>
  <si>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</si>
  <si>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</si>
  <si>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</si>
  <si>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</si>
  <si>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</si>
  <si>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</si>
  <si>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</si>
  <si>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</si>
  <si>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</si>
  <si>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</si>
  <si>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</si>
  <si>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</si>
  <si>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</si>
  <si>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</si>
  <si>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</si>
  <si>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</si>
  <si>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</si>
  <si>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</si>
  <si>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</si>
  <si>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</si>
  <si>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</si>
  <si>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</si>
  <si>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</si>
  <si>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</si>
  <si>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</si>
  <si>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</si>
  <si>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</si>
  <si>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</si>
  <si>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</si>
  <si>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</si>
  <si>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</si>
  <si>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</si>
  <si>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</si>
  <si>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</si>
  <si>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</si>
  <si>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</si>
  <si>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</si>
  <si>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</si>
  <si>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</si>
  <si>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</si>
  <si>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</si>
  <si>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1.4 Вывоз и утилизация ТБО</t>
  </si>
  <si>
    <t xml:space="preserve"> ООО "Управляющая компания Ленинского района-1"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</si>
  <si>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</si>
  <si>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</si>
  <si>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</si>
  <si>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</si>
  <si>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</si>
  <si>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</si>
  <si>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</si>
  <si>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</si>
  <si>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</si>
  <si>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Ленинского района-1":</t>
  </si>
  <si>
    <t>1.Сведения об Управляющей компании Ленинского района-1</t>
  </si>
  <si>
    <t>Договор управления</t>
  </si>
  <si>
    <t>uklr2006@mail.ru</t>
  </si>
  <si>
    <t>ООО " Ярд"</t>
  </si>
  <si>
    <t>2-260-343</t>
  </si>
  <si>
    <t>01.07.2008г.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</si>
  <si>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</si>
  <si>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</si>
  <si>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</si>
  <si>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</si>
  <si>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</si>
  <si>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</si>
  <si>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</si>
  <si>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</si>
  <si>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</si>
  <si>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</si>
  <si>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</si>
  <si>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</si>
  <si>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</si>
  <si>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</si>
  <si>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</si>
  <si>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</si>
  <si>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20 по ул. Октябрьская</t>
  </si>
  <si>
    <t>1 278,00 м2</t>
  </si>
  <si>
    <t>Часть 4</t>
  </si>
  <si>
    <t>ООО "Комфорт"</t>
  </si>
  <si>
    <t>ул. Тунгусская, 8</t>
  </si>
  <si>
    <t>Колличество проживающих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</si>
  <si>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</si>
  <si>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</si>
  <si>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</si>
  <si>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</si>
  <si>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</si>
  <si>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</si>
  <si>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ООО " Восток-Мегаполис"</t>
  </si>
  <si>
    <t>Всего: 176,8 кв.м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</si>
  <si>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</si>
  <si>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</si>
  <si>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</si>
  <si>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</si>
  <si>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</si>
  <si>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</si>
  <si>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на содержание ОИ МКД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</si>
  <si>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</si>
  <si>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</si>
  <si>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</si>
  <si>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</si>
  <si>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</si>
  <si>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замена задвижки на отопление</t>
  </si>
  <si>
    <t>сумма, т.р.</t>
  </si>
  <si>
    <t>исполнитель</t>
  </si>
  <si>
    <t>Ландшафт</t>
  </si>
  <si>
    <t>План по статье "текущий ремонт" на 2019 год</t>
  </si>
  <si>
    <t>Предложение Управляющей компании: ремонт системы электроснабжения. Замена водоподогревателя. Выполнение работ возможно за счет дополнительного сбора средств.</t>
  </si>
  <si>
    <t xml:space="preserve">                       Отчет ООО "Управляющей компании Ленинского района-1"  за 2018 г.</t>
  </si>
  <si>
    <r>
      <t>ИСХ</t>
    </r>
    <r>
      <rPr>
        <b/>
        <u/>
        <sz val="9"/>
        <color theme="1"/>
        <rFont val="Calibri"/>
        <family val="2"/>
        <charset val="204"/>
        <scheme val="minor"/>
      </rPr>
      <t xml:space="preserve"> №   38/02 от 11.02.2019 г.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</si>
</sst>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2" fontId="3" fillId="0" borderId="2" xfId="0" applyNumberFormat="1" applyFont="1" applyBorder="1" applyAlignment="1">
      <alignment horizontal="center" wrapText="1"/>
    </xf>
    <xf numFmtId="2" fontId="0" fillId="0" borderId="0" xfId="0" applyNumberFormat="1"/>
    <xf numFmtId="2" fontId="9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2" fontId="9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7" xfId="0" applyFont="1" applyBorder="1" applyAlignment="1"/>
    <xf numFmtId="0" fontId="9" fillId="0" borderId="2" xfId="0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8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" xfId="0" applyFont="1" applyBorder="1"/>
    <xf numFmtId="0" fontId="16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7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49" fontId="10" fillId="0" borderId="7" xfId="1" applyNumberFormat="1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0" fillId="0" borderId="7" xfId="0" applyBorder="1" applyAlignment="1"/>
    <xf numFmtId="0" fontId="9" fillId="0" borderId="2" xfId="0" applyFont="1" applyFill="1" applyBorder="1" applyAlignment="1">
      <alignment horizontal="center"/>
    </xf>
    <xf numFmtId="0" fontId="0" fillId="0" borderId="6" xfId="0" applyBorder="1" applyAlignment="1"/>
    <xf numFmtId="0" fontId="9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0" applyFont="1" applyBorder="1" applyAlignment="1"/>
    <xf numFmtId="0" fontId="3" fillId="0" borderId="7" xfId="0" applyFont="1" applyBorder="1" applyAlignment="1"/>
    <xf numFmtId="0" fontId="3" fillId="0" borderId="5" xfId="0" applyFont="1" applyBorder="1" applyAlignment="1">
      <alignment wrapText="1"/>
    </xf>
    <xf numFmtId="0" fontId="3" fillId="0" borderId="9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134</v>
      </c>
      <c r="C1" s="1"/>
    </row>
    <row r="2" spans="1:4" ht="15" customHeight="1" x14ac:dyDescent="0.25">
      <c r="A2" s="2" t="s">
        <v>47</v>
      </c>
      <c r="C2" s="4"/>
    </row>
    <row r="3" spans="1:4" ht="15.75" x14ac:dyDescent="0.25">
      <c r="B3" s="4" t="s">
        <v>10</v>
      </c>
      <c r="C3" s="24" t="s">
        <v>102</v>
      </c>
    </row>
    <row r="4" spans="1:4" ht="14.25" customHeight="1" x14ac:dyDescent="0.25">
      <c r="A4" s="22" t="s">
        <v>135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80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69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26" t="s">
        <v>12</v>
      </c>
      <c r="D9" s="127"/>
    </row>
    <row r="10" spans="1:4" s="3" customFormat="1" ht="24" customHeight="1" x14ac:dyDescent="0.25">
      <c r="A10" s="13" t="s">
        <v>2</v>
      </c>
      <c r="B10" s="15" t="s">
        <v>13</v>
      </c>
      <c r="C10" s="128" t="s">
        <v>86</v>
      </c>
      <c r="D10" s="122"/>
    </row>
    <row r="11" spans="1:4" s="3" customFormat="1" ht="15" customHeight="1" x14ac:dyDescent="0.25">
      <c r="A11" s="13" t="s">
        <v>3</v>
      </c>
      <c r="B11" s="14" t="s">
        <v>14</v>
      </c>
      <c r="C11" s="126" t="s">
        <v>15</v>
      </c>
      <c r="D11" s="127"/>
    </row>
    <row r="12" spans="1:4" s="3" customFormat="1" ht="20.25" customHeight="1" x14ac:dyDescent="0.25">
      <c r="A12" s="129">
        <v>5</v>
      </c>
      <c r="B12" s="129" t="s">
        <v>87</v>
      </c>
      <c r="C12" s="59" t="s">
        <v>88</v>
      </c>
      <c r="D12" s="60" t="s">
        <v>89</v>
      </c>
    </row>
    <row r="13" spans="1:4" s="3" customFormat="1" ht="14.25" customHeight="1" x14ac:dyDescent="0.25">
      <c r="A13" s="129"/>
      <c r="B13" s="129"/>
      <c r="C13" s="59" t="s">
        <v>90</v>
      </c>
      <c r="D13" s="60" t="s">
        <v>91</v>
      </c>
    </row>
    <row r="14" spans="1:4" s="3" customFormat="1" x14ac:dyDescent="0.25">
      <c r="A14" s="129"/>
      <c r="B14" s="129"/>
      <c r="C14" s="59" t="s">
        <v>92</v>
      </c>
      <c r="D14" s="60" t="s">
        <v>93</v>
      </c>
    </row>
    <row r="15" spans="1:4" s="3" customFormat="1" ht="16.5" customHeight="1" x14ac:dyDescent="0.25">
      <c r="A15" s="129"/>
      <c r="B15" s="129"/>
      <c r="C15" s="59" t="s">
        <v>94</v>
      </c>
      <c r="D15" s="60" t="s">
        <v>95</v>
      </c>
    </row>
    <row r="16" spans="1:4" s="3" customFormat="1" ht="16.5" customHeight="1" x14ac:dyDescent="0.25">
      <c r="A16" s="129"/>
      <c r="B16" s="129"/>
      <c r="C16" s="59" t="s">
        <v>96</v>
      </c>
      <c r="D16" s="60" t="s">
        <v>97</v>
      </c>
    </row>
    <row r="17" spans="1:4" s="5" customFormat="1" ht="15.75" customHeight="1" x14ac:dyDescent="0.25">
      <c r="A17" s="129"/>
      <c r="B17" s="129"/>
      <c r="C17" s="59" t="s">
        <v>98</v>
      </c>
      <c r="D17" s="60" t="s">
        <v>99</v>
      </c>
    </row>
    <row r="18" spans="1:4" s="5" customFormat="1" ht="15.75" customHeight="1" x14ac:dyDescent="0.25">
      <c r="A18" s="129"/>
      <c r="B18" s="129"/>
      <c r="C18" s="61" t="s">
        <v>100</v>
      </c>
      <c r="D18" s="60" t="s">
        <v>101</v>
      </c>
    </row>
    <row r="19" spans="1:4" ht="21.75" customHeight="1" x14ac:dyDescent="0.25">
      <c r="A19" s="13" t="s">
        <v>4</v>
      </c>
      <c r="B19" s="14" t="s">
        <v>16</v>
      </c>
      <c r="C19" s="130" t="s">
        <v>82</v>
      </c>
      <c r="D19" s="131"/>
    </row>
    <row r="20" spans="1:4" s="5" customFormat="1" ht="17.25" customHeight="1" x14ac:dyDescent="0.25">
      <c r="A20" s="13" t="s">
        <v>5</v>
      </c>
      <c r="B20" s="14" t="s">
        <v>17</v>
      </c>
      <c r="C20" s="132" t="s">
        <v>50</v>
      </c>
      <c r="D20" s="133"/>
    </row>
    <row r="21" spans="1:4" s="5" customFormat="1" ht="15" customHeight="1" x14ac:dyDescent="0.25">
      <c r="A21" s="13" t="s">
        <v>6</v>
      </c>
      <c r="B21" s="14" t="s">
        <v>18</v>
      </c>
      <c r="C21" s="128" t="s">
        <v>19</v>
      </c>
      <c r="D21" s="134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7.75" customHeight="1" x14ac:dyDescent="0.25">
      <c r="A26" s="123" t="s">
        <v>26</v>
      </c>
      <c r="B26" s="124"/>
      <c r="C26" s="124"/>
      <c r="D26" s="125"/>
    </row>
    <row r="27" spans="1:4" ht="12" customHeight="1" x14ac:dyDescent="0.25">
      <c r="A27" s="56"/>
      <c r="B27" s="57"/>
      <c r="C27" s="57"/>
      <c r="D27" s="58"/>
    </row>
    <row r="28" spans="1:4" x14ac:dyDescent="0.25">
      <c r="A28" s="7">
        <v>1</v>
      </c>
      <c r="B28" s="6" t="s">
        <v>83</v>
      </c>
      <c r="C28" s="6" t="s">
        <v>24</v>
      </c>
      <c r="D28" s="6" t="s">
        <v>25</v>
      </c>
    </row>
    <row r="29" spans="1:4" ht="13.5" customHeight="1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105</v>
      </c>
      <c r="C30" s="6" t="s">
        <v>24</v>
      </c>
      <c r="D30" s="11" t="s">
        <v>84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114</v>
      </c>
      <c r="C33" s="6" t="s">
        <v>106</v>
      </c>
      <c r="D33" s="11" t="s">
        <v>28</v>
      </c>
    </row>
    <row r="34" spans="1:4" x14ac:dyDescent="0.25">
      <c r="A34" s="20" t="s">
        <v>29</v>
      </c>
      <c r="B34" s="19"/>
      <c r="C34" s="19"/>
      <c r="D34" s="19"/>
    </row>
    <row r="35" spans="1:4" ht="15" customHeight="1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46</v>
      </c>
      <c r="B37" s="19"/>
      <c r="C37" s="19"/>
      <c r="D37" s="19"/>
    </row>
    <row r="38" spans="1:4" x14ac:dyDescent="0.25">
      <c r="A38" s="7">
        <v>1</v>
      </c>
      <c r="B38" s="6" t="s">
        <v>31</v>
      </c>
      <c r="C38" s="119">
        <v>1961</v>
      </c>
      <c r="D38" s="120"/>
    </row>
    <row r="39" spans="1:4" ht="15" customHeight="1" x14ac:dyDescent="0.25">
      <c r="A39" s="7">
        <v>2</v>
      </c>
      <c r="B39" s="6" t="s">
        <v>33</v>
      </c>
      <c r="C39" s="119">
        <v>5</v>
      </c>
      <c r="D39" s="120"/>
    </row>
    <row r="40" spans="1:4" x14ac:dyDescent="0.25">
      <c r="A40" s="7">
        <v>3</v>
      </c>
      <c r="B40" s="6" t="s">
        <v>34</v>
      </c>
      <c r="C40" s="119">
        <v>2</v>
      </c>
      <c r="D40" s="120"/>
    </row>
    <row r="41" spans="1:4" x14ac:dyDescent="0.25">
      <c r="A41" s="7">
        <v>4</v>
      </c>
      <c r="B41" s="6" t="s">
        <v>32</v>
      </c>
      <c r="C41" s="119" t="s">
        <v>51</v>
      </c>
      <c r="D41" s="120"/>
    </row>
    <row r="42" spans="1:4" ht="15" customHeight="1" x14ac:dyDescent="0.25">
      <c r="A42" s="7">
        <v>5</v>
      </c>
      <c r="B42" s="6" t="s">
        <v>35</v>
      </c>
      <c r="C42" s="119" t="s">
        <v>51</v>
      </c>
      <c r="D42" s="120"/>
    </row>
    <row r="43" spans="1:4" x14ac:dyDescent="0.25">
      <c r="A43" s="7">
        <v>6</v>
      </c>
      <c r="B43" s="6" t="s">
        <v>36</v>
      </c>
      <c r="C43" s="119" t="s">
        <v>103</v>
      </c>
      <c r="D43" s="120"/>
    </row>
    <row r="44" spans="1:4" x14ac:dyDescent="0.25">
      <c r="A44" s="7">
        <v>7</v>
      </c>
      <c r="B44" s="6" t="s">
        <v>37</v>
      </c>
      <c r="C44" s="119" t="s">
        <v>51</v>
      </c>
      <c r="D44" s="120"/>
    </row>
    <row r="45" spans="1:4" ht="15" customHeight="1" x14ac:dyDescent="0.25">
      <c r="A45" s="7">
        <v>8</v>
      </c>
      <c r="B45" s="6" t="s">
        <v>38</v>
      </c>
      <c r="C45" s="119" t="s">
        <v>115</v>
      </c>
      <c r="D45" s="120"/>
    </row>
    <row r="46" spans="1:4" ht="15" customHeight="1" x14ac:dyDescent="0.25">
      <c r="A46" s="7">
        <v>9</v>
      </c>
      <c r="B46" s="6" t="s">
        <v>107</v>
      </c>
      <c r="C46" s="119">
        <v>51</v>
      </c>
      <c r="D46" s="122"/>
    </row>
    <row r="47" spans="1:4" x14ac:dyDescent="0.25">
      <c r="A47" s="7">
        <v>10</v>
      </c>
      <c r="B47" s="6" t="s">
        <v>81</v>
      </c>
      <c r="C47" s="121" t="s">
        <v>85</v>
      </c>
      <c r="D47" s="120"/>
    </row>
    <row r="48" spans="1:4" x14ac:dyDescent="0.25">
      <c r="A48" s="4"/>
    </row>
    <row r="49" spans="1:4" x14ac:dyDescent="0.25">
      <c r="A49" s="4"/>
    </row>
    <row r="51" spans="1:4" x14ac:dyDescent="0.25">
      <c r="A51" s="62"/>
      <c r="B51" s="62"/>
      <c r="C51" s="43"/>
      <c r="D51" s="63"/>
    </row>
    <row r="52" spans="1:4" x14ac:dyDescent="0.25">
      <c r="A52" s="62"/>
      <c r="B52" s="62"/>
      <c r="C52" s="43"/>
      <c r="D52" s="63"/>
    </row>
    <row r="53" spans="1:4" x14ac:dyDescent="0.25">
      <c r="A53" s="62"/>
      <c r="B53" s="62"/>
      <c r="C53" s="43"/>
      <c r="D53" s="63"/>
    </row>
    <row r="54" spans="1:4" x14ac:dyDescent="0.25">
      <c r="A54" s="62"/>
      <c r="B54" s="62"/>
      <c r="C54" s="43"/>
      <c r="D54" s="63"/>
    </row>
    <row r="55" spans="1:4" x14ac:dyDescent="0.25">
      <c r="A55" s="62"/>
      <c r="B55" s="62"/>
      <c r="C55" s="42"/>
      <c r="D55" s="63"/>
    </row>
    <row r="56" spans="1:4" x14ac:dyDescent="0.25">
      <c r="A56" s="62"/>
      <c r="B56" s="62"/>
      <c r="C56" s="64"/>
      <c r="D56" s="63"/>
    </row>
  </sheetData>
  <mergeCells count="19">
    <mergeCell ref="A26:D26"/>
    <mergeCell ref="C9:D9"/>
    <mergeCell ref="C10:D10"/>
    <mergeCell ref="C11:D11"/>
    <mergeCell ref="C41:D41"/>
    <mergeCell ref="C38:D38"/>
    <mergeCell ref="C39:D39"/>
    <mergeCell ref="C40:D40"/>
    <mergeCell ref="A12:A18"/>
    <mergeCell ref="B12:B18"/>
    <mergeCell ref="C19:D19"/>
    <mergeCell ref="C20:D20"/>
    <mergeCell ref="C21:D21"/>
    <mergeCell ref="C42:D42"/>
    <mergeCell ref="C43:D43"/>
    <mergeCell ref="C44:D44"/>
    <mergeCell ref="C45:D45"/>
    <mergeCell ref="C47:D47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8" workbookViewId="0">
      <selection activeCell="K45" sqref="K45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54" customWidth="1"/>
    <col min="4" max="4" width="8.28515625" customWidth="1"/>
    <col min="5" max="5" width="9" customWidth="1"/>
    <col min="6" max="6" width="9.7109375" customWidth="1"/>
    <col min="7" max="7" width="8.85546875" customWidth="1"/>
    <col min="8" max="8" width="11.140625" customWidth="1"/>
  </cols>
  <sheetData>
    <row r="1" spans="1:10" x14ac:dyDescent="0.25">
      <c r="A1" s="4" t="s">
        <v>112</v>
      </c>
      <c r="B1"/>
      <c r="C1" s="37"/>
      <c r="D1" s="37"/>
    </row>
    <row r="2" spans="1:10" ht="13.5" customHeight="1" x14ac:dyDescent="0.25">
      <c r="A2" s="4" t="s">
        <v>123</v>
      </c>
      <c r="B2"/>
      <c r="C2" s="37"/>
      <c r="D2" s="37"/>
    </row>
    <row r="3" spans="1:10" ht="56.25" customHeight="1" x14ac:dyDescent="0.25">
      <c r="A3" s="144" t="s">
        <v>57</v>
      </c>
      <c r="B3" s="140"/>
      <c r="C3" s="109" t="s">
        <v>113</v>
      </c>
      <c r="D3" s="29" t="s">
        <v>58</v>
      </c>
      <c r="E3" s="29" t="s">
        <v>59</v>
      </c>
      <c r="F3" s="29" t="s">
        <v>60</v>
      </c>
      <c r="G3" s="38" t="s">
        <v>61</v>
      </c>
      <c r="H3" s="29" t="s">
        <v>62</v>
      </c>
    </row>
    <row r="4" spans="1:10" ht="26.25" customHeight="1" x14ac:dyDescent="0.25">
      <c r="A4" s="148" t="s">
        <v>124</v>
      </c>
      <c r="B4" s="149"/>
      <c r="C4" s="109"/>
      <c r="D4" s="29">
        <v>-651.20000000000005</v>
      </c>
      <c r="E4" s="29"/>
      <c r="F4" s="29"/>
      <c r="G4" s="38"/>
      <c r="H4" s="29"/>
    </row>
    <row r="5" spans="1:10" ht="21" customHeight="1" x14ac:dyDescent="0.25">
      <c r="A5" s="91" t="s">
        <v>110</v>
      </c>
      <c r="B5" s="92"/>
      <c r="C5" s="109"/>
      <c r="D5" s="29">
        <v>0</v>
      </c>
      <c r="E5" s="29"/>
      <c r="F5" s="29"/>
      <c r="G5" s="38"/>
      <c r="H5" s="29"/>
    </row>
    <row r="6" spans="1:10" ht="18.75" customHeight="1" x14ac:dyDescent="0.25">
      <c r="A6" s="91" t="s">
        <v>111</v>
      </c>
      <c r="B6" s="92"/>
      <c r="C6" s="109"/>
      <c r="D6" s="110">
        <v>-651.20000000000005</v>
      </c>
      <c r="E6" s="29"/>
      <c r="F6" s="29"/>
      <c r="G6" s="38"/>
      <c r="H6" s="29"/>
    </row>
    <row r="7" spans="1:10" ht="20.25" customHeight="1" x14ac:dyDescent="0.25">
      <c r="A7" s="146" t="s">
        <v>125</v>
      </c>
      <c r="B7" s="137"/>
      <c r="C7" s="137"/>
      <c r="D7" s="137"/>
      <c r="E7" s="137"/>
      <c r="F7" s="137"/>
      <c r="G7" s="137"/>
      <c r="H7" s="122"/>
    </row>
    <row r="8" spans="1:10" ht="17.25" customHeight="1" x14ac:dyDescent="0.25">
      <c r="A8" s="144" t="s">
        <v>63</v>
      </c>
      <c r="B8" s="145"/>
      <c r="C8" s="52">
        <f>C12+C15+C18+C21</f>
        <v>15.830000000000002</v>
      </c>
      <c r="D8" s="30">
        <v>-46.54</v>
      </c>
      <c r="E8" s="49">
        <f>E12+E15+E18+E21</f>
        <v>239.43</v>
      </c>
      <c r="F8" s="49">
        <f>F12+F15+F18+F21</f>
        <v>223.82</v>
      </c>
      <c r="G8" s="49">
        <f>G12+G15+G18+G21</f>
        <v>223.82</v>
      </c>
      <c r="H8" s="50">
        <f>F8-E8+D8</f>
        <v>-62.150000000000013</v>
      </c>
    </row>
    <row r="9" spans="1:10" x14ac:dyDescent="0.25">
      <c r="A9" s="39" t="s">
        <v>64</v>
      </c>
      <c r="B9" s="40"/>
      <c r="C9" s="48">
        <f>C8-C10</f>
        <v>14.247000000000002</v>
      </c>
      <c r="D9" s="50">
        <f>D8-D10</f>
        <v>-41.885999999999996</v>
      </c>
      <c r="E9" s="50">
        <f>E8-E10</f>
        <v>215.48699999999999</v>
      </c>
      <c r="F9" s="50">
        <f>F8-F10</f>
        <v>201.43799999999999</v>
      </c>
      <c r="G9" s="50">
        <f>G8-G10</f>
        <v>201.44</v>
      </c>
      <c r="H9" s="50">
        <f t="shared" ref="H9:H10" si="0">F9-E9+D9</f>
        <v>-55.935000000000002</v>
      </c>
    </row>
    <row r="10" spans="1:10" x14ac:dyDescent="0.25">
      <c r="A10" s="141" t="s">
        <v>65</v>
      </c>
      <c r="B10" s="137"/>
      <c r="C10" s="48">
        <f>C8*10%</f>
        <v>1.5830000000000002</v>
      </c>
      <c r="D10" s="50">
        <f>D8*10%</f>
        <v>-4.6539999999999999</v>
      </c>
      <c r="E10" s="50">
        <f>E8*10%</f>
        <v>23.943000000000001</v>
      </c>
      <c r="F10" s="50">
        <f>F8*10%</f>
        <v>22.382000000000001</v>
      </c>
      <c r="G10" s="50">
        <v>22.38</v>
      </c>
      <c r="H10" s="50">
        <f t="shared" si="0"/>
        <v>-6.2149999999999999</v>
      </c>
    </row>
    <row r="11" spans="1:10" ht="12.75" customHeight="1" x14ac:dyDescent="0.25">
      <c r="A11" s="146" t="s">
        <v>66</v>
      </c>
      <c r="B11" s="147"/>
      <c r="C11" s="147"/>
      <c r="D11" s="147"/>
      <c r="E11" s="147"/>
      <c r="F11" s="147"/>
      <c r="G11" s="147"/>
      <c r="H11" s="145"/>
    </row>
    <row r="12" spans="1:10" x14ac:dyDescent="0.25">
      <c r="A12" s="142" t="s">
        <v>48</v>
      </c>
      <c r="B12" s="143"/>
      <c r="C12" s="52">
        <v>5.65</v>
      </c>
      <c r="D12" s="49">
        <v>-17.54</v>
      </c>
      <c r="E12" s="49">
        <v>85.62</v>
      </c>
      <c r="F12" s="49">
        <v>80.17</v>
      </c>
      <c r="G12" s="49">
        <f>F12</f>
        <v>80.17</v>
      </c>
      <c r="H12" s="50">
        <f>F12-E12+D12</f>
        <v>-22.990000000000002</v>
      </c>
    </row>
    <row r="13" spans="1:10" x14ac:dyDescent="0.25">
      <c r="A13" s="39" t="s">
        <v>64</v>
      </c>
      <c r="B13" s="40"/>
      <c r="C13" s="48">
        <f>C12-C14</f>
        <v>5.085</v>
      </c>
      <c r="D13" s="50">
        <f>D12-D14</f>
        <v>-15.786</v>
      </c>
      <c r="E13" s="50">
        <f>E12-E14</f>
        <v>77.058000000000007</v>
      </c>
      <c r="F13" s="50">
        <f>F12-F14</f>
        <v>72.153000000000006</v>
      </c>
      <c r="G13" s="50">
        <f>G12-G14</f>
        <v>72.153000000000006</v>
      </c>
      <c r="H13" s="50">
        <f t="shared" ref="H13:H23" si="1">F13-E13+D13</f>
        <v>-20.691000000000003</v>
      </c>
      <c r="J13" s="66"/>
    </row>
    <row r="14" spans="1:10" x14ac:dyDescent="0.25">
      <c r="A14" s="141" t="s">
        <v>65</v>
      </c>
      <c r="B14" s="137"/>
      <c r="C14" s="48">
        <f>C12*10%</f>
        <v>0.56500000000000006</v>
      </c>
      <c r="D14" s="50">
        <f>D12*10%</f>
        <v>-1.754</v>
      </c>
      <c r="E14" s="50">
        <f>E12*10%</f>
        <v>8.5620000000000012</v>
      </c>
      <c r="F14" s="50">
        <f>F12*10%</f>
        <v>8.0170000000000012</v>
      </c>
      <c r="G14" s="50">
        <f>G12*10%</f>
        <v>8.0170000000000012</v>
      </c>
      <c r="H14" s="50">
        <f t="shared" si="1"/>
        <v>-2.2989999999999999</v>
      </c>
      <c r="J14" s="66"/>
    </row>
    <row r="15" spans="1:10" ht="23.25" customHeight="1" x14ac:dyDescent="0.25">
      <c r="A15" s="142" t="s">
        <v>41</v>
      </c>
      <c r="B15" s="143"/>
      <c r="C15" s="52">
        <v>3.45</v>
      </c>
      <c r="D15" s="49">
        <v>-8.0399999999999991</v>
      </c>
      <c r="E15" s="49">
        <v>52.28</v>
      </c>
      <c r="F15" s="49">
        <v>48.95</v>
      </c>
      <c r="G15" s="49">
        <f>F15</f>
        <v>48.95</v>
      </c>
      <c r="H15" s="50">
        <f t="shared" si="1"/>
        <v>-11.369999999999997</v>
      </c>
      <c r="J15" s="66"/>
    </row>
    <row r="16" spans="1:10" x14ac:dyDescent="0.25">
      <c r="A16" s="39" t="s">
        <v>64</v>
      </c>
      <c r="B16" s="40"/>
      <c r="C16" s="48">
        <f>C15-C17</f>
        <v>3.105</v>
      </c>
      <c r="D16" s="50">
        <f>D15-D17</f>
        <v>-7.2359999999999989</v>
      </c>
      <c r="E16" s="50">
        <f>E15-E17</f>
        <v>47.052</v>
      </c>
      <c r="F16" s="50">
        <f>F15-F17</f>
        <v>44.055</v>
      </c>
      <c r="G16" s="50">
        <f>G15-G17</f>
        <v>44.055</v>
      </c>
      <c r="H16" s="50">
        <f t="shared" si="1"/>
        <v>-10.232999999999999</v>
      </c>
    </row>
    <row r="17" spans="1:8" ht="15" customHeight="1" x14ac:dyDescent="0.25">
      <c r="A17" s="141" t="s">
        <v>65</v>
      </c>
      <c r="B17" s="137"/>
      <c r="C17" s="48">
        <f>C15*10%</f>
        <v>0.34500000000000003</v>
      </c>
      <c r="D17" s="50">
        <f>D15*10%</f>
        <v>-0.80399999999999994</v>
      </c>
      <c r="E17" s="50">
        <f>E15*10%</f>
        <v>5.2280000000000006</v>
      </c>
      <c r="F17" s="50">
        <f>F15*10%</f>
        <v>4.8950000000000005</v>
      </c>
      <c r="G17" s="50">
        <f>G15*10%</f>
        <v>4.8950000000000005</v>
      </c>
      <c r="H17" s="50">
        <f t="shared" si="1"/>
        <v>-1.137</v>
      </c>
    </row>
    <row r="18" spans="1:8" ht="14.25" customHeight="1" x14ac:dyDescent="0.25">
      <c r="A18" s="142" t="s">
        <v>49</v>
      </c>
      <c r="B18" s="143"/>
      <c r="C18" s="51">
        <v>2.37</v>
      </c>
      <c r="D18" s="49">
        <v>-10.09</v>
      </c>
      <c r="E18" s="49">
        <v>35.909999999999997</v>
      </c>
      <c r="F18" s="49">
        <v>33.630000000000003</v>
      </c>
      <c r="G18" s="49">
        <f>F18</f>
        <v>33.630000000000003</v>
      </c>
      <c r="H18" s="50">
        <f t="shared" si="1"/>
        <v>-12.369999999999994</v>
      </c>
    </row>
    <row r="19" spans="1:8" ht="13.5" customHeight="1" x14ac:dyDescent="0.25">
      <c r="A19" s="39" t="s">
        <v>64</v>
      </c>
      <c r="B19" s="40"/>
      <c r="C19" s="48">
        <f>C18-C20</f>
        <v>2.133</v>
      </c>
      <c r="D19" s="50">
        <f>D18-D20</f>
        <v>-9.0809999999999995</v>
      </c>
      <c r="E19" s="50">
        <f>E18-E20</f>
        <v>32.318999999999996</v>
      </c>
      <c r="F19" s="50">
        <f>F18-F20</f>
        <v>30.267000000000003</v>
      </c>
      <c r="G19" s="50">
        <f>G18-G20</f>
        <v>30.267000000000003</v>
      </c>
      <c r="H19" s="50">
        <f t="shared" si="1"/>
        <v>-11.132999999999992</v>
      </c>
    </row>
    <row r="20" spans="1:8" ht="12.75" customHeight="1" x14ac:dyDescent="0.25">
      <c r="A20" s="141" t="s">
        <v>65</v>
      </c>
      <c r="B20" s="137"/>
      <c r="C20" s="48">
        <f>C18*10%</f>
        <v>0.23700000000000002</v>
      </c>
      <c r="D20" s="50">
        <f>D18*10%</f>
        <v>-1.0090000000000001</v>
      </c>
      <c r="E20" s="50">
        <f>E18*10%</f>
        <v>3.5909999999999997</v>
      </c>
      <c r="F20" s="50">
        <f>F18*10%</f>
        <v>3.3630000000000004</v>
      </c>
      <c r="G20" s="50">
        <f>G18*10%</f>
        <v>3.3630000000000004</v>
      </c>
      <c r="H20" s="50">
        <f t="shared" si="1"/>
        <v>-1.2369999999999994</v>
      </c>
    </row>
    <row r="21" spans="1:8" ht="14.25" customHeight="1" x14ac:dyDescent="0.25">
      <c r="A21" s="11" t="s">
        <v>68</v>
      </c>
      <c r="B21" s="41"/>
      <c r="C21" s="53">
        <v>4.3600000000000003</v>
      </c>
      <c r="D21" s="50">
        <v>-10.87</v>
      </c>
      <c r="E21" s="50">
        <v>65.62</v>
      </c>
      <c r="F21" s="50">
        <v>61.07</v>
      </c>
      <c r="G21" s="50">
        <f>F21</f>
        <v>61.07</v>
      </c>
      <c r="H21" s="50">
        <f t="shared" si="1"/>
        <v>-15.420000000000003</v>
      </c>
    </row>
    <row r="22" spans="1:8" ht="14.25" customHeight="1" x14ac:dyDescent="0.25">
      <c r="A22" s="39" t="s">
        <v>64</v>
      </c>
      <c r="B22" s="40"/>
      <c r="C22" s="48">
        <f>C21-C23</f>
        <v>3.9240000000000004</v>
      </c>
      <c r="D22" s="50">
        <f>D21-D23</f>
        <v>-9.7829999999999995</v>
      </c>
      <c r="E22" s="50">
        <f>E21-E23</f>
        <v>59.058000000000007</v>
      </c>
      <c r="F22" s="50">
        <f>F21-F23</f>
        <v>54.963000000000001</v>
      </c>
      <c r="G22" s="50">
        <f>G21-G23</f>
        <v>54.963000000000001</v>
      </c>
      <c r="H22" s="50">
        <f t="shared" si="1"/>
        <v>-13.878000000000005</v>
      </c>
    </row>
    <row r="23" spans="1:8" x14ac:dyDescent="0.25">
      <c r="A23" s="141" t="s">
        <v>65</v>
      </c>
      <c r="B23" s="137"/>
      <c r="C23" s="48">
        <f>C21*10%</f>
        <v>0.43600000000000005</v>
      </c>
      <c r="D23" s="50">
        <f>D21*10%</f>
        <v>-1.087</v>
      </c>
      <c r="E23" s="50">
        <f>E21*10%</f>
        <v>6.5620000000000012</v>
      </c>
      <c r="F23" s="50">
        <f>F21*10%</f>
        <v>6.1070000000000002</v>
      </c>
      <c r="G23" s="50">
        <f>G21*10%</f>
        <v>6.1070000000000002</v>
      </c>
      <c r="H23" s="50">
        <f t="shared" si="1"/>
        <v>-1.5420000000000009</v>
      </c>
    </row>
    <row r="24" spans="1:8" s="3" customFormat="1" ht="10.5" customHeight="1" x14ac:dyDescent="0.25">
      <c r="A24" s="90"/>
      <c r="B24" s="98"/>
      <c r="C24" s="99"/>
      <c r="D24" s="49"/>
      <c r="E24" s="100"/>
      <c r="F24" s="100"/>
      <c r="G24" s="39"/>
      <c r="H24" s="101"/>
    </row>
    <row r="25" spans="1:8" s="4" customFormat="1" ht="14.25" customHeight="1" x14ac:dyDescent="0.25">
      <c r="A25" s="144" t="s">
        <v>42</v>
      </c>
      <c r="B25" s="140"/>
      <c r="C25" s="53">
        <v>5.29</v>
      </c>
      <c r="D25" s="67">
        <v>-602.89</v>
      </c>
      <c r="E25" s="67">
        <v>80.16</v>
      </c>
      <c r="F25" s="67">
        <v>75.06</v>
      </c>
      <c r="G25" s="71">
        <f>G26+G27</f>
        <v>22.21</v>
      </c>
      <c r="H25" s="67">
        <f>F25-E25-G25+D25+F25</f>
        <v>-555.13999999999987</v>
      </c>
    </row>
    <row r="26" spans="1:8" s="4" customFormat="1" ht="15" customHeight="1" x14ac:dyDescent="0.25">
      <c r="A26" s="72" t="s">
        <v>67</v>
      </c>
      <c r="B26" s="73"/>
      <c r="C26" s="53">
        <f>C25-C27</f>
        <v>4.7610000000000001</v>
      </c>
      <c r="D26" s="67">
        <v>-602.63</v>
      </c>
      <c r="E26" s="50">
        <f>E25-E27</f>
        <v>72.143999999999991</v>
      </c>
      <c r="F26" s="50">
        <f>F25-F27</f>
        <v>67.554000000000002</v>
      </c>
      <c r="G26" s="74">
        <v>14.7</v>
      </c>
      <c r="H26" s="67">
        <f t="shared" ref="H26:H27" si="2">F26-E26-G26+D26+F26</f>
        <v>-554.36599999999999</v>
      </c>
    </row>
    <row r="27" spans="1:8" ht="12.75" customHeight="1" x14ac:dyDescent="0.25">
      <c r="A27" s="141" t="s">
        <v>65</v>
      </c>
      <c r="B27" s="137"/>
      <c r="C27" s="48">
        <f>C25*10%</f>
        <v>0.52900000000000003</v>
      </c>
      <c r="D27" s="50">
        <v>-0.25</v>
      </c>
      <c r="E27" s="50">
        <f>E25*10%</f>
        <v>8.016</v>
      </c>
      <c r="F27" s="50">
        <f>F25*10%</f>
        <v>7.5060000000000002</v>
      </c>
      <c r="G27" s="50">
        <v>7.51</v>
      </c>
      <c r="H27" s="50">
        <f t="shared" si="2"/>
        <v>-0.76399999999999935</v>
      </c>
    </row>
    <row r="28" spans="1:8" ht="12.75" customHeight="1" x14ac:dyDescent="0.25">
      <c r="A28" s="115"/>
      <c r="B28" s="116"/>
      <c r="C28" s="48"/>
      <c r="D28" s="50"/>
      <c r="E28" s="50"/>
      <c r="F28" s="50"/>
      <c r="G28" s="113"/>
      <c r="H28" s="50"/>
    </row>
    <row r="29" spans="1:8" ht="12.75" customHeight="1" x14ac:dyDescent="0.25">
      <c r="A29" s="152" t="s">
        <v>117</v>
      </c>
      <c r="B29" s="153"/>
      <c r="C29" s="48"/>
      <c r="D29" s="67">
        <v>-1.77</v>
      </c>
      <c r="E29" s="67">
        <f>E31+E32+E33+E34</f>
        <v>11.989999999999998</v>
      </c>
      <c r="F29" s="67">
        <f>F31+F32+F33+F34</f>
        <v>11.639999999999999</v>
      </c>
      <c r="G29" s="71">
        <v>11.64</v>
      </c>
      <c r="H29" s="67">
        <f>F29-E29-G29+D29+F29</f>
        <v>-2.120000000000001</v>
      </c>
    </row>
    <row r="30" spans="1:8" ht="12.75" customHeight="1" x14ac:dyDescent="0.25">
      <c r="A30" s="39" t="s">
        <v>118</v>
      </c>
      <c r="B30" s="114"/>
      <c r="C30" s="48"/>
      <c r="D30" s="50"/>
      <c r="E30" s="50"/>
      <c r="F30" s="50"/>
      <c r="G30" s="113"/>
      <c r="H30" s="50"/>
    </row>
    <row r="31" spans="1:8" ht="12.75" customHeight="1" x14ac:dyDescent="0.25">
      <c r="A31" s="154" t="s">
        <v>119</v>
      </c>
      <c r="B31" s="155"/>
      <c r="C31" s="48"/>
      <c r="D31" s="50">
        <v>-0.12</v>
      </c>
      <c r="E31" s="50">
        <v>1.74</v>
      </c>
      <c r="F31" s="50">
        <v>1.53</v>
      </c>
      <c r="G31" s="50">
        <v>1.53</v>
      </c>
      <c r="H31" s="50">
        <f t="shared" ref="H31:H34" si="3">F31-E31</f>
        <v>-0.20999999999999996</v>
      </c>
    </row>
    <row r="32" spans="1:8" ht="12.75" customHeight="1" x14ac:dyDescent="0.25">
      <c r="A32" s="154" t="s">
        <v>121</v>
      </c>
      <c r="B32" s="155"/>
      <c r="C32" s="48"/>
      <c r="D32" s="50">
        <v>-0.49</v>
      </c>
      <c r="E32" s="50">
        <v>3.44</v>
      </c>
      <c r="F32" s="50">
        <v>3.73</v>
      </c>
      <c r="G32" s="50">
        <v>3.73</v>
      </c>
      <c r="H32" s="50">
        <f t="shared" si="3"/>
        <v>0.29000000000000004</v>
      </c>
    </row>
    <row r="33" spans="1:10" ht="12.75" customHeight="1" x14ac:dyDescent="0.25">
      <c r="A33" s="154" t="s">
        <v>122</v>
      </c>
      <c r="B33" s="155"/>
      <c r="C33" s="48"/>
      <c r="D33" s="50">
        <v>-1.07</v>
      </c>
      <c r="E33" s="50">
        <v>5.63</v>
      </c>
      <c r="F33" s="50">
        <v>5.27</v>
      </c>
      <c r="G33" s="50">
        <v>5.27</v>
      </c>
      <c r="H33" s="50">
        <f t="shared" si="3"/>
        <v>-0.36000000000000032</v>
      </c>
    </row>
    <row r="34" spans="1:10" ht="12.75" customHeight="1" x14ac:dyDescent="0.25">
      <c r="A34" s="154" t="s">
        <v>120</v>
      </c>
      <c r="B34" s="155"/>
      <c r="C34" s="48"/>
      <c r="D34" s="50">
        <v>-0.09</v>
      </c>
      <c r="E34" s="50">
        <v>1.18</v>
      </c>
      <c r="F34" s="50">
        <v>1.1100000000000001</v>
      </c>
      <c r="G34" s="50">
        <v>1.1100000000000001</v>
      </c>
      <c r="H34" s="50">
        <f t="shared" si="3"/>
        <v>-6.999999999999984E-2</v>
      </c>
    </row>
    <row r="35" spans="1:10" s="4" customFormat="1" ht="13.5" customHeight="1" x14ac:dyDescent="0.25">
      <c r="A35" s="93" t="s">
        <v>108</v>
      </c>
      <c r="B35" s="102"/>
      <c r="C35" s="52"/>
      <c r="D35" s="103"/>
      <c r="E35" s="104">
        <f>E8+E25+E29</f>
        <v>331.58000000000004</v>
      </c>
      <c r="F35" s="104">
        <f t="shared" ref="F35:G35" si="4">F8+F25+F29</f>
        <v>310.52</v>
      </c>
      <c r="G35" s="104">
        <f t="shared" si="4"/>
        <v>257.67</v>
      </c>
      <c r="H35" s="104"/>
    </row>
    <row r="36" spans="1:10" ht="15" hidden="1" customHeight="1" x14ac:dyDescent="0.25">
      <c r="A36" s="156" t="s">
        <v>43</v>
      </c>
      <c r="B36" s="157"/>
      <c r="C36" s="48">
        <v>5.27</v>
      </c>
      <c r="D36" s="7"/>
      <c r="E36" s="50"/>
      <c r="F36" s="50"/>
      <c r="G36" s="65"/>
      <c r="H36" s="50"/>
    </row>
    <row r="37" spans="1:10" ht="6" hidden="1" customHeight="1" x14ac:dyDescent="0.25">
      <c r="A37" s="158"/>
      <c r="B37" s="159"/>
      <c r="C37" s="96"/>
      <c r="D37" s="97"/>
      <c r="E37" s="95"/>
      <c r="F37" s="95"/>
      <c r="G37" s="94"/>
      <c r="H37" s="95"/>
    </row>
    <row r="38" spans="1:10" ht="18.75" customHeight="1" x14ac:dyDescent="0.25">
      <c r="A38" s="150" t="s">
        <v>109</v>
      </c>
      <c r="B38" s="151"/>
      <c r="C38" s="30"/>
      <c r="D38" s="30">
        <v>-651.20000000000005</v>
      </c>
      <c r="E38" s="103"/>
      <c r="F38" s="103"/>
      <c r="G38" s="30"/>
      <c r="H38" s="49">
        <f>F35-E35+D38+F35-G35</f>
        <v>-619.41000000000008</v>
      </c>
    </row>
    <row r="39" spans="1:10" ht="24.75" customHeight="1" x14ac:dyDescent="0.25">
      <c r="A39" s="150" t="s">
        <v>126</v>
      </c>
      <c r="B39" s="150"/>
      <c r="C39" s="105"/>
      <c r="D39" s="105"/>
      <c r="E39" s="104"/>
      <c r="F39" s="52"/>
      <c r="G39" s="52"/>
      <c r="H39" s="104">
        <f>H40+H41</f>
        <v>-619.40999999999985</v>
      </c>
      <c r="J39" t="s">
        <v>116</v>
      </c>
    </row>
    <row r="40" spans="1:10" ht="23.25" customHeight="1" x14ac:dyDescent="0.25">
      <c r="A40" s="106" t="s">
        <v>110</v>
      </c>
      <c r="B40" s="106"/>
      <c r="C40" s="105"/>
      <c r="D40" s="105"/>
      <c r="E40" s="104"/>
      <c r="F40" s="52"/>
      <c r="G40" s="52"/>
      <c r="H40" s="103">
        <v>0</v>
      </c>
    </row>
    <row r="41" spans="1:10" ht="20.25" customHeight="1" x14ac:dyDescent="0.25">
      <c r="A41" s="107" t="s">
        <v>111</v>
      </c>
      <c r="B41" s="108"/>
      <c r="C41" s="105"/>
      <c r="D41" s="105"/>
      <c r="E41" s="104"/>
      <c r="F41" s="52"/>
      <c r="G41" s="52"/>
      <c r="H41" s="104">
        <f>H8+H25+H29</f>
        <v>-619.40999999999985</v>
      </c>
    </row>
    <row r="42" spans="1:10" ht="12.75" customHeight="1" x14ac:dyDescent="0.25">
      <c r="A42" s="111"/>
      <c r="B42" s="112"/>
      <c r="C42" s="112"/>
      <c r="D42" s="112"/>
      <c r="E42" s="112"/>
      <c r="F42" s="112"/>
      <c r="G42" s="112"/>
      <c r="H42" s="112"/>
    </row>
    <row r="43" spans="1:10" ht="12.75" customHeight="1" x14ac:dyDescent="0.25">
      <c r="A43" s="82"/>
      <c r="B43" s="83"/>
      <c r="C43" s="84"/>
      <c r="D43" s="82"/>
      <c r="E43" s="85"/>
      <c r="F43" s="85"/>
      <c r="G43" s="85"/>
      <c r="H43" s="85"/>
    </row>
    <row r="44" spans="1:10" ht="20.25" customHeight="1" x14ac:dyDescent="0.25">
      <c r="A44" s="21" t="s">
        <v>127</v>
      </c>
      <c r="D44" s="23"/>
      <c r="E44" s="23"/>
      <c r="F44" s="23"/>
      <c r="G44" s="23"/>
    </row>
    <row r="45" spans="1:10" x14ac:dyDescent="0.25">
      <c r="A45" s="136" t="s">
        <v>52</v>
      </c>
      <c r="B45" s="137"/>
      <c r="C45" s="137"/>
      <c r="D45" s="122"/>
      <c r="E45" s="32" t="s">
        <v>53</v>
      </c>
      <c r="F45" s="32" t="s">
        <v>54</v>
      </c>
      <c r="G45" s="32" t="s">
        <v>129</v>
      </c>
      <c r="H45" s="118" t="s">
        <v>130</v>
      </c>
    </row>
    <row r="46" spans="1:10" x14ac:dyDescent="0.25">
      <c r="A46" s="136" t="s">
        <v>128</v>
      </c>
      <c r="B46" s="137"/>
      <c r="C46" s="137"/>
      <c r="D46" s="122"/>
      <c r="E46" s="33">
        <v>43344</v>
      </c>
      <c r="F46" s="32">
        <v>1</v>
      </c>
      <c r="G46" s="34">
        <v>14.7</v>
      </c>
      <c r="H46" s="118" t="s">
        <v>131</v>
      </c>
    </row>
    <row r="47" spans="1:10" s="4" customFormat="1" x14ac:dyDescent="0.25">
      <c r="A47" s="138" t="s">
        <v>7</v>
      </c>
      <c r="B47" s="139"/>
      <c r="C47" s="139"/>
      <c r="D47" s="140"/>
      <c r="E47" s="68"/>
      <c r="F47" s="69"/>
      <c r="G47" s="70">
        <f>SUM(G46:G46)</f>
        <v>14.7</v>
      </c>
      <c r="H47" s="117"/>
    </row>
    <row r="48" spans="1:10" s="4" customFormat="1" x14ac:dyDescent="0.25">
      <c r="A48" s="86"/>
      <c r="B48" s="87"/>
      <c r="C48" s="87"/>
      <c r="D48" s="87"/>
      <c r="E48" s="88"/>
      <c r="F48" s="45"/>
      <c r="G48" s="89"/>
    </row>
    <row r="49" spans="1:7" s="4" customFormat="1" x14ac:dyDescent="0.25">
      <c r="A49" s="86"/>
      <c r="B49" s="87"/>
      <c r="C49" s="87"/>
      <c r="D49" s="87"/>
      <c r="E49" s="88"/>
      <c r="F49" s="45"/>
      <c r="G49" s="89"/>
    </row>
    <row r="50" spans="1:7" x14ac:dyDescent="0.25">
      <c r="A50" s="21" t="s">
        <v>44</v>
      </c>
      <c r="D50" s="23"/>
      <c r="E50" s="23"/>
      <c r="F50" s="23"/>
      <c r="G50" s="23"/>
    </row>
    <row r="51" spans="1:7" x14ac:dyDescent="0.25">
      <c r="A51" s="21" t="s">
        <v>45</v>
      </c>
      <c r="D51" s="23"/>
      <c r="E51" s="23"/>
      <c r="F51" s="23"/>
      <c r="G51" s="23"/>
    </row>
    <row r="52" spans="1:7" ht="23.25" customHeight="1" x14ac:dyDescent="0.25">
      <c r="A52" s="136" t="s">
        <v>56</v>
      </c>
      <c r="B52" s="137"/>
      <c r="C52" s="137"/>
      <c r="D52" s="137"/>
      <c r="E52" s="122"/>
      <c r="F52" s="36" t="s">
        <v>54</v>
      </c>
      <c r="G52" s="35" t="s">
        <v>55</v>
      </c>
    </row>
    <row r="53" spans="1:7" x14ac:dyDescent="0.25">
      <c r="A53" s="136" t="s">
        <v>51</v>
      </c>
      <c r="B53" s="137"/>
      <c r="C53" s="137"/>
      <c r="D53" s="137"/>
      <c r="E53" s="122"/>
      <c r="F53" s="32"/>
      <c r="G53" s="32">
        <v>0</v>
      </c>
    </row>
    <row r="54" spans="1:7" x14ac:dyDescent="0.25">
      <c r="A54" s="44"/>
      <c r="B54" s="47"/>
      <c r="C54" s="47"/>
      <c r="D54" s="47"/>
      <c r="E54" s="47"/>
      <c r="F54" s="44"/>
      <c r="G54" s="44"/>
    </row>
    <row r="55" spans="1:7" x14ac:dyDescent="0.25">
      <c r="A55" s="45"/>
      <c r="B55" s="46"/>
      <c r="C55" s="55"/>
      <c r="D55" s="47"/>
      <c r="E55" s="44"/>
      <c r="F55" s="44"/>
      <c r="G55" s="44"/>
    </row>
    <row r="57" spans="1:7" x14ac:dyDescent="0.25">
      <c r="A57" s="21" t="s">
        <v>104</v>
      </c>
      <c r="E57" s="37"/>
      <c r="F57" s="79"/>
      <c r="G57" s="37"/>
    </row>
    <row r="58" spans="1:7" x14ac:dyDescent="0.25">
      <c r="A58" s="21" t="s">
        <v>132</v>
      </c>
      <c r="B58" s="80"/>
      <c r="C58" s="81"/>
      <c r="D58" s="21"/>
      <c r="E58" s="37"/>
      <c r="F58" s="79"/>
      <c r="G58" s="37"/>
    </row>
    <row r="59" spans="1:7" ht="55.5" customHeight="1" x14ac:dyDescent="0.25">
      <c r="A59" s="135" t="s">
        <v>133</v>
      </c>
      <c r="B59" s="135"/>
      <c r="C59" s="135"/>
      <c r="D59" s="135"/>
      <c r="E59" s="135"/>
      <c r="F59" s="135"/>
      <c r="G59" s="135"/>
    </row>
    <row r="62" spans="1:7" x14ac:dyDescent="0.25">
      <c r="A62" s="4" t="s">
        <v>70</v>
      </c>
      <c r="B62" s="75"/>
      <c r="C62" s="76"/>
      <c r="D62" s="4"/>
      <c r="E62" s="4" t="s">
        <v>71</v>
      </c>
      <c r="F62" s="4"/>
    </row>
    <row r="63" spans="1:7" x14ac:dyDescent="0.25">
      <c r="A63" s="4" t="s">
        <v>72</v>
      </c>
      <c r="B63" s="75"/>
      <c r="C63" s="76"/>
      <c r="D63" s="4"/>
      <c r="E63" s="4"/>
      <c r="F63" s="4"/>
    </row>
    <row r="64" spans="1:7" x14ac:dyDescent="0.25">
      <c r="A64" s="4" t="s">
        <v>79</v>
      </c>
      <c r="B64" s="75"/>
      <c r="C64" s="76"/>
      <c r="D64" s="4"/>
      <c r="E64" s="4"/>
      <c r="F64" s="4"/>
    </row>
    <row r="66" spans="1:3" x14ac:dyDescent="0.25">
      <c r="A66" s="77" t="s">
        <v>73</v>
      </c>
      <c r="B66" s="78"/>
    </row>
    <row r="67" spans="1:3" x14ac:dyDescent="0.25">
      <c r="A67" s="77" t="s">
        <v>74</v>
      </c>
      <c r="B67" s="78"/>
      <c r="C67" s="54" t="s">
        <v>25</v>
      </c>
    </row>
    <row r="68" spans="1:3" x14ac:dyDescent="0.25">
      <c r="A68" s="77" t="s">
        <v>75</v>
      </c>
      <c r="B68" s="78"/>
      <c r="C68" s="54" t="s">
        <v>76</v>
      </c>
    </row>
    <row r="69" spans="1:3" x14ac:dyDescent="0.25">
      <c r="A69" s="77" t="s">
        <v>77</v>
      </c>
      <c r="B69" s="78"/>
      <c r="C69" s="54" t="s">
        <v>78</v>
      </c>
    </row>
  </sheetData>
  <mergeCells count="30">
    <mergeCell ref="A23:B23"/>
    <mergeCell ref="A25:B25"/>
    <mergeCell ref="A36:B36"/>
    <mergeCell ref="A27:B27"/>
    <mergeCell ref="A37:B37"/>
    <mergeCell ref="A38:B38"/>
    <mergeCell ref="A39:B39"/>
    <mergeCell ref="A29:B29"/>
    <mergeCell ref="A31:B31"/>
    <mergeCell ref="A32:B32"/>
    <mergeCell ref="A33:B33"/>
    <mergeCell ref="A34:B34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59:G59"/>
    <mergeCell ref="A46:D46"/>
    <mergeCell ref="A45:D45"/>
    <mergeCell ref="A47:D47"/>
    <mergeCell ref="A52:E52"/>
    <mergeCell ref="A53:E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2019-02-12T05:13:28Z</cp:lastPrinted>
  <dcterms:created xsi:type="dcterms:W3CDTF">2013-02-18T04:38:06Z</dcterms:created>
  <dcterms:modified xsi:type="dcterms:W3CDTF">2019-02-18T03:47:18Z</dcterms:modified>
</cp:coreProperties>
</file>