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1" i="8" l="1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H36" i="8"/>
  <c r="E29" i="8"/>
  <c r="F29" i="8"/>
  <c r="H29" i="8"/>
  <c r="C8" i="8"/>
  <c r="G8" i="8"/>
  <c r="G25" i="8"/>
  <c r="G38" i="8"/>
  <c r="F38" i="8"/>
  <c r="E38" i="8"/>
  <c r="H8" i="8"/>
  <c r="H25" i="8"/>
  <c r="H42" i="8"/>
  <c r="H34" i="8"/>
  <c r="H33" i="8"/>
  <c r="H32" i="8"/>
  <c r="H31" i="8"/>
  <c r="H40" i="8"/>
  <c r="H39" i="8"/>
  <c r="F13" i="8"/>
  <c r="E14" i="8"/>
  <c r="E13" i="8"/>
  <c r="H26" i="8"/>
  <c r="G21" i="8"/>
  <c r="G18" i="8"/>
  <c r="G15" i="8"/>
  <c r="G12" i="8"/>
  <c r="C23" i="8"/>
  <c r="C22" i="8"/>
  <c r="H27" i="8"/>
  <c r="H21" i="8"/>
  <c r="H18" i="8"/>
  <c r="H15" i="8"/>
  <c r="H12" i="8"/>
  <c r="G23" i="8"/>
  <c r="G22" i="8"/>
  <c r="G20" i="8"/>
  <c r="G19" i="8"/>
  <c r="G17" i="8"/>
  <c r="G16" i="8"/>
  <c r="G14" i="8"/>
  <c r="G13" i="8"/>
  <c r="D20" i="8"/>
  <c r="H20" i="8"/>
  <c r="G10" i="8"/>
  <c r="G9" i="8"/>
  <c r="D19" i="8"/>
  <c r="D23" i="8"/>
  <c r="D22" i="8"/>
  <c r="D17" i="8"/>
  <c r="D16" i="8"/>
  <c r="D14" i="8"/>
  <c r="D13" i="8"/>
  <c r="D10" i="8"/>
  <c r="D9" i="8"/>
  <c r="C27" i="8"/>
  <c r="C20" i="8"/>
  <c r="C19" i="8"/>
  <c r="C17" i="8"/>
  <c r="C16" i="8"/>
  <c r="C14" i="8"/>
  <c r="C13" i="8"/>
  <c r="C10" i="8"/>
  <c r="C9" i="8"/>
  <c r="H10" i="8"/>
  <c r="H14" i="8"/>
  <c r="H23" i="8"/>
  <c r="H13" i="8"/>
  <c r="H17" i="8"/>
  <c r="H16" i="8"/>
  <c r="H19" i="8"/>
  <c r="H22" i="8"/>
  <c r="H9" i="8"/>
</calcChain>
</file>

<file path=xl/sharedStrings.xml><?xml version="1.0" encoding="utf-8"?>
<sst xmlns="http://schemas.openxmlformats.org/spreadsheetml/2006/main" count="163" uniqueCount="142">
  <si>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</si>
  <si>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</si>
  <si>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</si>
  <si>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</si>
  <si>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</si>
  <si>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</si>
  <si>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</si>
  <si>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</si>
  <si>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</si>
  <si>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</si>
  <si>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</si>
  <si>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</si>
  <si>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</si>
  <si>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</si>
  <si>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</si>
  <si>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</si>
  <si>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</si>
  <si>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</si>
  <si>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</si>
  <si>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</si>
  <si>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</si>
  <si>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</si>
  <si>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</si>
  <si>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</si>
  <si>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</si>
  <si>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</si>
  <si>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</si>
  <si>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</si>
  <si>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</si>
  <si>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</si>
  <si>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</si>
  <si>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</si>
  <si>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</si>
  <si>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</si>
  <si>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</si>
  <si>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</si>
  <si>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</si>
  <si>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</si>
  <si>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</si>
  <si>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</si>
  <si>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</si>
  <si>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</si>
  <si>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</si>
  <si>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</si>
  <si>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</si>
  <si>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</si>
  <si>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</si>
  <si>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</si>
  <si>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</si>
  <si>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</si>
  <si>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</si>
  <si>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</si>
  <si>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</si>
  <si>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</si>
  <si>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</si>
  <si>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</si>
  <si>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</si>
  <si>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</si>
  <si>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</si>
  <si>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</si>
  <si>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</si>
  <si>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</si>
  <si>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</si>
  <si>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</si>
  <si>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</si>
  <si>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</si>
  <si>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</si>
  <si>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</si>
  <si>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</si>
  <si>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</si>
  <si>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</si>
  <si>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</si>
  <si>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</si>
  <si>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</si>
  <si>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</si>
  <si>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</si>
  <si>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</si>
  <si>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</si>
  <si>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</si>
  <si>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В.П. Козлов</t>
  </si>
  <si>
    <t>1.3 Вывоз и утилизация ТБО</t>
  </si>
  <si>
    <t>1.4 Сан содерж. л/клеток</t>
  </si>
  <si>
    <t>2-260-343</t>
  </si>
  <si>
    <t>uklr2006@mail.ru</t>
  </si>
  <si>
    <t>Октябрьская, 18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</si>
  <si>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</si>
  <si>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</si>
  <si>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</si>
  <si>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</si>
  <si>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</si>
  <si>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</si>
  <si>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</si>
  <si>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</si>
  <si>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</si>
  <si>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</si>
  <si>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</si>
  <si>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</si>
  <si>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</si>
  <si>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</si>
  <si>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</si>
  <si>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</si>
  <si>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</si>
  <si>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</si>
  <si>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</si>
  <si>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18 по ул. Октябрьская</t>
  </si>
  <si>
    <t>01.11.2007г.</t>
  </si>
  <si>
    <t>наименование работ</t>
  </si>
  <si>
    <t>Ленинского района"</t>
  </si>
  <si>
    <t>Часть 4</t>
  </si>
  <si>
    <t>ООО "Комфорт"</t>
  </si>
  <si>
    <t>ул. Тунгусская, 8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</si>
  <si>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</si>
  <si>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</si>
  <si>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</si>
  <si>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</si>
  <si>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</si>
  <si>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</si>
  <si>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ООО " Восток -Мегаполис"</t>
  </si>
  <si>
    <t>период</t>
  </si>
  <si>
    <t>кол-во</t>
  </si>
  <si>
    <t>цена</t>
  </si>
  <si>
    <t>исполнитель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</si>
  <si>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</si>
  <si>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</si>
  <si>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</si>
  <si>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вод.</t>
  </si>
  <si>
    <t>ГВС на содержание ОИ МКД</t>
  </si>
  <si>
    <t>эл.энергия на содержание ОИ МКД</t>
  </si>
  <si>
    <t>Всего: 475,3 кв.м</t>
  </si>
  <si>
    <t>Прочие работы и услуги:</t>
  </si>
  <si>
    <t>Телекоммуникац. Услуги -Ростелеком</t>
  </si>
  <si>
    <t>в том числе услуги по управлению, налоги</t>
  </si>
  <si>
    <t>Предложение Управляющей компании - ремонт системы электроснабжения.Выполнение необходимых работ возможно за счет дополнительного сбора средств на основании решения общего собрания собственников.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</si>
  <si>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</si>
  <si>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</si>
  <si>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</si>
  <si>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</si>
  <si>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</si>
  <si>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</si>
  <si>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работ по статье в 2018 году не производилось.</t>
  </si>
  <si>
    <t>План по статье "текущий ремонт" на 2019 год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</si>
  <si>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334/02 от 18.02.2019 г.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</si>
</sst>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8" fillId="0" borderId="0" xfId="0" applyFont="1"/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left"/>
    </xf>
    <xf numFmtId="2" fontId="3" fillId="0" borderId="1" xfId="0" applyNumberFormat="1" applyFont="1" applyFill="1" applyBorder="1"/>
    <xf numFmtId="0" fontId="4" fillId="0" borderId="4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164" fontId="9" fillId="0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2" fontId="4" fillId="0" borderId="0" xfId="0" applyNumberFormat="1" applyFont="1" applyBorder="1"/>
    <xf numFmtId="2" fontId="3" fillId="0" borderId="1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17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/>
    <xf numFmtId="0" fontId="16" fillId="0" borderId="1" xfId="0" applyFont="1" applyBorder="1" applyAlignment="1"/>
    <xf numFmtId="164" fontId="4" fillId="0" borderId="0" xfId="0" applyNumberFormat="1" applyFont="1" applyFill="1"/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4" xfId="0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6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12" fillId="0" borderId="2" xfId="0" applyFont="1" applyBorder="1" applyAlignment="1"/>
    <xf numFmtId="0" fontId="4" fillId="0" borderId="4" xfId="0" applyFont="1" applyBorder="1" applyAlignment="1"/>
    <xf numFmtId="0" fontId="6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43</v>
      </c>
      <c r="C2" s="4"/>
    </row>
    <row r="3" spans="1:4" ht="15.75" x14ac:dyDescent="0.25">
      <c r="B3" s="4" t="s">
        <v>9</v>
      </c>
      <c r="C3" s="64" t="s">
        <v>104</v>
      </c>
    </row>
    <row r="4" spans="1:4" ht="14.25" customHeight="1" x14ac:dyDescent="0.25">
      <c r="A4" s="22" t="s">
        <v>141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44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6" t="s">
        <v>41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37" t="s">
        <v>11</v>
      </c>
      <c r="D9" s="138"/>
    </row>
    <row r="10" spans="1:4" s="3" customFormat="1" ht="24" customHeight="1" x14ac:dyDescent="0.25">
      <c r="A10" s="13" t="s">
        <v>2</v>
      </c>
      <c r="B10" s="15" t="s">
        <v>85</v>
      </c>
      <c r="C10" s="139" t="s">
        <v>86</v>
      </c>
      <c r="D10" s="133"/>
    </row>
    <row r="11" spans="1:4" s="3" customFormat="1" ht="15" customHeight="1" x14ac:dyDescent="0.25">
      <c r="A11" s="13" t="s">
        <v>3</v>
      </c>
      <c r="B11" s="14" t="s">
        <v>12</v>
      </c>
      <c r="C11" s="137" t="s">
        <v>13</v>
      </c>
      <c r="D11" s="138"/>
    </row>
    <row r="12" spans="1:4" s="3" customFormat="1" ht="17.25" customHeight="1" x14ac:dyDescent="0.25">
      <c r="A12" s="140">
        <v>5</v>
      </c>
      <c r="B12" s="140" t="s">
        <v>87</v>
      </c>
      <c r="C12" s="65" t="s">
        <v>88</v>
      </c>
      <c r="D12" s="66" t="s">
        <v>89</v>
      </c>
    </row>
    <row r="13" spans="1:4" s="3" customFormat="1" ht="14.25" customHeight="1" x14ac:dyDescent="0.25">
      <c r="A13" s="140"/>
      <c r="B13" s="140"/>
      <c r="C13" s="65" t="s">
        <v>90</v>
      </c>
      <c r="D13" s="66" t="s">
        <v>91</v>
      </c>
    </row>
    <row r="14" spans="1:4" s="3" customFormat="1" x14ac:dyDescent="0.25">
      <c r="A14" s="140"/>
      <c r="B14" s="140"/>
      <c r="C14" s="65" t="s">
        <v>92</v>
      </c>
      <c r="D14" s="66" t="s">
        <v>93</v>
      </c>
    </row>
    <row r="15" spans="1:4" s="3" customFormat="1" ht="16.5" customHeight="1" x14ac:dyDescent="0.25">
      <c r="A15" s="140"/>
      <c r="B15" s="140"/>
      <c r="C15" s="65" t="s">
        <v>94</v>
      </c>
      <c r="D15" s="66" t="s">
        <v>95</v>
      </c>
    </row>
    <row r="16" spans="1:4" s="3" customFormat="1" ht="16.5" customHeight="1" x14ac:dyDescent="0.25">
      <c r="A16" s="140"/>
      <c r="B16" s="140"/>
      <c r="C16" s="65" t="s">
        <v>96</v>
      </c>
      <c r="D16" s="66" t="s">
        <v>97</v>
      </c>
    </row>
    <row r="17" spans="1:4" s="5" customFormat="1" ht="15.75" customHeight="1" x14ac:dyDescent="0.25">
      <c r="A17" s="140"/>
      <c r="B17" s="140"/>
      <c r="C17" s="65" t="s">
        <v>98</v>
      </c>
      <c r="D17" s="66" t="s">
        <v>99</v>
      </c>
    </row>
    <row r="18" spans="1:4" s="5" customFormat="1" ht="15.75" customHeight="1" x14ac:dyDescent="0.25">
      <c r="A18" s="140"/>
      <c r="B18" s="140"/>
      <c r="C18" s="67" t="s">
        <v>100</v>
      </c>
      <c r="D18" s="66" t="s">
        <v>101</v>
      </c>
    </row>
    <row r="19" spans="1:4" ht="21.75" customHeight="1" x14ac:dyDescent="0.25">
      <c r="A19" s="13" t="s">
        <v>4</v>
      </c>
      <c r="B19" s="14" t="s">
        <v>14</v>
      </c>
      <c r="C19" s="141" t="s">
        <v>83</v>
      </c>
      <c r="D19" s="142"/>
    </row>
    <row r="20" spans="1:4" s="5" customFormat="1" ht="17.25" customHeight="1" x14ac:dyDescent="0.25">
      <c r="A20" s="13" t="s">
        <v>5</v>
      </c>
      <c r="B20" s="14" t="s">
        <v>15</v>
      </c>
      <c r="C20" s="143" t="s">
        <v>46</v>
      </c>
      <c r="D20" s="144"/>
    </row>
    <row r="21" spans="1:4" s="5" customFormat="1" ht="15" customHeight="1" x14ac:dyDescent="0.25">
      <c r="A21" s="13" t="s">
        <v>6</v>
      </c>
      <c r="B21" s="14" t="s">
        <v>16</v>
      </c>
      <c r="C21" s="139" t="s">
        <v>17</v>
      </c>
      <c r="D21" s="145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27.75" customHeight="1" x14ac:dyDescent="0.25">
      <c r="A26" s="134" t="s">
        <v>24</v>
      </c>
      <c r="B26" s="135"/>
      <c r="C26" s="135"/>
      <c r="D26" s="136"/>
    </row>
    <row r="27" spans="1:4" ht="12" customHeight="1" x14ac:dyDescent="0.25">
      <c r="A27" s="58"/>
      <c r="B27" s="59"/>
      <c r="C27" s="59"/>
      <c r="D27" s="60"/>
    </row>
    <row r="28" spans="1:4" ht="13.5" customHeight="1" x14ac:dyDescent="0.25">
      <c r="A28" s="7">
        <v>1</v>
      </c>
      <c r="B28" s="6" t="s">
        <v>102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68"/>
    </row>
    <row r="30" spans="1:4" x14ac:dyDescent="0.25">
      <c r="A30" s="7">
        <v>1</v>
      </c>
      <c r="B30" s="6" t="s">
        <v>109</v>
      </c>
      <c r="C30" s="6" t="s">
        <v>22</v>
      </c>
      <c r="D30" s="6" t="s">
        <v>82</v>
      </c>
    </row>
    <row r="31" spans="1:4" x14ac:dyDescent="0.25">
      <c r="A31" s="20" t="s">
        <v>36</v>
      </c>
      <c r="B31" s="19"/>
      <c r="C31" s="19"/>
      <c r="D31" s="69"/>
    </row>
    <row r="32" spans="1:4" x14ac:dyDescent="0.25">
      <c r="A32" s="20" t="s">
        <v>37</v>
      </c>
      <c r="B32" s="19"/>
      <c r="C32" s="19"/>
      <c r="D32" s="69"/>
    </row>
    <row r="33" spans="1:4" x14ac:dyDescent="0.25">
      <c r="A33" s="7">
        <v>1</v>
      </c>
      <c r="B33" s="6" t="s">
        <v>117</v>
      </c>
      <c r="C33" s="6" t="s">
        <v>110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70"/>
    </row>
    <row r="35" spans="1:4" x14ac:dyDescent="0.25">
      <c r="A35" s="7">
        <v>1</v>
      </c>
      <c r="B35" s="6" t="s">
        <v>103</v>
      </c>
      <c r="C35" s="6" t="s">
        <v>22</v>
      </c>
      <c r="D35" s="6" t="s">
        <v>23</v>
      </c>
    </row>
    <row r="36" spans="1:4" x14ac:dyDescent="0.25">
      <c r="A36" s="61"/>
      <c r="B36" s="12"/>
      <c r="C36" s="12"/>
      <c r="D36" s="12"/>
    </row>
    <row r="37" spans="1:4" x14ac:dyDescent="0.25">
      <c r="A37" s="4" t="s">
        <v>42</v>
      </c>
      <c r="B37" s="19"/>
      <c r="C37" s="19"/>
      <c r="D37" s="19"/>
    </row>
    <row r="38" spans="1:4" ht="15" customHeight="1" x14ac:dyDescent="0.25">
      <c r="A38" s="7">
        <v>1</v>
      </c>
      <c r="B38" s="6" t="s">
        <v>28</v>
      </c>
      <c r="C38" s="132">
        <v>1961</v>
      </c>
      <c r="D38" s="131"/>
    </row>
    <row r="39" spans="1:4" x14ac:dyDescent="0.25">
      <c r="A39" s="7">
        <v>2</v>
      </c>
      <c r="B39" s="6" t="s">
        <v>30</v>
      </c>
      <c r="C39" s="132">
        <v>5</v>
      </c>
      <c r="D39" s="131"/>
    </row>
    <row r="40" spans="1:4" x14ac:dyDescent="0.25">
      <c r="A40" s="7">
        <v>3</v>
      </c>
      <c r="B40" s="6" t="s">
        <v>31</v>
      </c>
      <c r="C40" s="132">
        <v>2</v>
      </c>
      <c r="D40" s="131"/>
    </row>
    <row r="41" spans="1:4" x14ac:dyDescent="0.25">
      <c r="A41" s="7">
        <v>4</v>
      </c>
      <c r="B41" s="6" t="s">
        <v>29</v>
      </c>
      <c r="C41" s="132" t="s">
        <v>62</v>
      </c>
      <c r="D41" s="131"/>
    </row>
    <row r="42" spans="1:4" ht="15" customHeight="1" x14ac:dyDescent="0.25">
      <c r="A42" s="7">
        <v>5</v>
      </c>
      <c r="B42" s="6" t="s">
        <v>32</v>
      </c>
      <c r="C42" s="132" t="s">
        <v>62</v>
      </c>
      <c r="D42" s="131"/>
    </row>
    <row r="43" spans="1:4" x14ac:dyDescent="0.25">
      <c r="A43" s="7">
        <v>6</v>
      </c>
      <c r="B43" s="6" t="s">
        <v>33</v>
      </c>
      <c r="C43" s="132">
        <v>1648.2</v>
      </c>
      <c r="D43" s="131"/>
    </row>
    <row r="44" spans="1:4" x14ac:dyDescent="0.25">
      <c r="A44" s="7">
        <v>7</v>
      </c>
      <c r="B44" s="6" t="s">
        <v>34</v>
      </c>
      <c r="C44" s="132" t="s">
        <v>62</v>
      </c>
      <c r="D44" s="131"/>
    </row>
    <row r="45" spans="1:4" ht="15" customHeight="1" x14ac:dyDescent="0.25">
      <c r="A45" s="7">
        <v>8</v>
      </c>
      <c r="B45" s="6" t="s">
        <v>35</v>
      </c>
      <c r="C45" s="132" t="s">
        <v>128</v>
      </c>
      <c r="D45" s="131"/>
    </row>
    <row r="46" spans="1:4" ht="15" customHeight="1" x14ac:dyDescent="0.25">
      <c r="A46" s="7">
        <v>9</v>
      </c>
      <c r="B46" s="6" t="s">
        <v>111</v>
      </c>
      <c r="C46" s="132">
        <v>50</v>
      </c>
      <c r="D46" s="133"/>
    </row>
    <row r="47" spans="1:4" x14ac:dyDescent="0.25">
      <c r="A47" s="7">
        <v>10</v>
      </c>
      <c r="B47" s="6" t="s">
        <v>63</v>
      </c>
      <c r="C47" s="130" t="s">
        <v>105</v>
      </c>
      <c r="D47" s="131"/>
    </row>
    <row r="48" spans="1:4" x14ac:dyDescent="0.25">
      <c r="A48" s="4"/>
    </row>
    <row r="49" spans="1:4" x14ac:dyDescent="0.25">
      <c r="A49" s="4"/>
    </row>
    <row r="51" spans="1:4" x14ac:dyDescent="0.25">
      <c r="A51" s="71"/>
      <c r="B51" s="71"/>
      <c r="C51" s="62"/>
      <c r="D51" s="56"/>
    </row>
    <row r="52" spans="1:4" x14ac:dyDescent="0.25">
      <c r="A52" s="71"/>
      <c r="B52" s="71"/>
      <c r="C52" s="62"/>
      <c r="D52" s="56"/>
    </row>
    <row r="53" spans="1:4" x14ac:dyDescent="0.25">
      <c r="A53" s="71"/>
      <c r="B53" s="71"/>
      <c r="C53" s="62"/>
      <c r="D53" s="56"/>
    </row>
    <row r="54" spans="1:4" x14ac:dyDescent="0.25">
      <c r="A54" s="71"/>
      <c r="B54" s="71"/>
      <c r="C54" s="62"/>
      <c r="D54" s="56"/>
    </row>
    <row r="55" spans="1:4" x14ac:dyDescent="0.25">
      <c r="A55" s="71"/>
      <c r="B55" s="71"/>
      <c r="C55" s="52"/>
      <c r="D55" s="56"/>
    </row>
    <row r="56" spans="1:4" x14ac:dyDescent="0.25">
      <c r="A56" s="71"/>
      <c r="B56" s="71"/>
      <c r="C56" s="72"/>
      <c r="D56" s="56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opLeftCell="A52" workbookViewId="0">
      <selection activeCell="H70" sqref="H70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29" customWidth="1"/>
    <col min="4" max="4" width="8.28515625" customWidth="1"/>
    <col min="5" max="5" width="9.5703125" customWidth="1"/>
    <col min="6" max="6" width="9.7109375" customWidth="1"/>
    <col min="7" max="7" width="9" style="34" customWidth="1"/>
    <col min="8" max="8" width="10" customWidth="1"/>
    <col min="9" max="26" width="9.140625" style="56"/>
  </cols>
  <sheetData>
    <row r="1" spans="1:9" x14ac:dyDescent="0.25">
      <c r="A1" s="4" t="s">
        <v>116</v>
      </c>
      <c r="B1"/>
      <c r="C1" s="34"/>
      <c r="D1" s="34"/>
      <c r="G1"/>
    </row>
    <row r="2" spans="1:9" ht="14.25" customHeight="1" x14ac:dyDescent="0.25">
      <c r="A2" s="4" t="s">
        <v>134</v>
      </c>
      <c r="B2"/>
      <c r="C2" s="34"/>
      <c r="D2" s="34"/>
      <c r="G2"/>
    </row>
    <row r="3" spans="1:9" ht="56.25" customHeight="1" x14ac:dyDescent="0.25">
      <c r="A3" s="152" t="s">
        <v>50</v>
      </c>
      <c r="B3" s="153"/>
      <c r="C3" s="35" t="s">
        <v>51</v>
      </c>
      <c r="D3" s="28" t="s">
        <v>52</v>
      </c>
      <c r="E3" s="28" t="s">
        <v>53</v>
      </c>
      <c r="F3" s="28" t="s">
        <v>54</v>
      </c>
      <c r="G3" s="36" t="s">
        <v>55</v>
      </c>
      <c r="H3" s="28" t="s">
        <v>56</v>
      </c>
      <c r="I3" s="57"/>
    </row>
    <row r="4" spans="1:9" ht="25.5" customHeight="1" x14ac:dyDescent="0.25">
      <c r="A4" s="161" t="s">
        <v>135</v>
      </c>
      <c r="B4" s="162"/>
      <c r="C4" s="35"/>
      <c r="D4" s="108">
        <v>-841.57</v>
      </c>
      <c r="E4" s="28"/>
      <c r="F4" s="28"/>
      <c r="G4" s="36"/>
      <c r="H4" s="28"/>
      <c r="I4" s="57"/>
    </row>
    <row r="5" spans="1:9" ht="15" customHeight="1" x14ac:dyDescent="0.25">
      <c r="A5" s="89" t="s">
        <v>114</v>
      </c>
      <c r="B5" s="90"/>
      <c r="C5" s="35"/>
      <c r="D5" s="28">
        <v>2</v>
      </c>
      <c r="E5" s="28"/>
      <c r="F5" s="28"/>
      <c r="G5" s="36"/>
      <c r="H5" s="28"/>
      <c r="I5" s="57"/>
    </row>
    <row r="6" spans="1:9" ht="21" customHeight="1" x14ac:dyDescent="0.25">
      <c r="A6" s="89" t="s">
        <v>115</v>
      </c>
      <c r="B6" s="90"/>
      <c r="C6" s="35"/>
      <c r="D6" s="19">
        <v>-843.57</v>
      </c>
      <c r="E6" s="28"/>
      <c r="F6" s="28"/>
      <c r="G6" s="36"/>
      <c r="H6" s="28"/>
      <c r="I6" s="57"/>
    </row>
    <row r="7" spans="1:9" ht="20.25" customHeight="1" x14ac:dyDescent="0.25">
      <c r="A7" s="157" t="s">
        <v>136</v>
      </c>
      <c r="B7" s="156"/>
      <c r="C7" s="156"/>
      <c r="D7" s="156"/>
      <c r="E7" s="156"/>
      <c r="F7" s="156"/>
      <c r="G7" s="156"/>
      <c r="H7" s="133"/>
      <c r="I7" s="57"/>
    </row>
    <row r="8" spans="1:9" ht="17.25" customHeight="1" x14ac:dyDescent="0.25">
      <c r="A8" s="152" t="s">
        <v>57</v>
      </c>
      <c r="B8" s="154"/>
      <c r="C8" s="99">
        <f>C12+C15+C18+C21</f>
        <v>15.830000000000002</v>
      </c>
      <c r="D8" s="73">
        <v>-191.65</v>
      </c>
      <c r="E8" s="73">
        <f>E12+E15+E18+E21</f>
        <v>309.45999999999998</v>
      </c>
      <c r="F8" s="73">
        <f>F12+F15+F18+F21</f>
        <v>285.45999999999998</v>
      </c>
      <c r="G8" s="73">
        <f>F8</f>
        <v>285.45999999999998</v>
      </c>
      <c r="H8" s="74">
        <f>F8-E8+D8</f>
        <v>-215.65</v>
      </c>
    </row>
    <row r="9" spans="1:9" x14ac:dyDescent="0.25">
      <c r="A9" s="37" t="s">
        <v>58</v>
      </c>
      <c r="B9" s="38"/>
      <c r="C9" s="40">
        <f>C8-C10</f>
        <v>14.247000000000002</v>
      </c>
      <c r="D9" s="45">
        <f>D8-D10</f>
        <v>-172.48500000000001</v>
      </c>
      <c r="E9" s="45">
        <f>E8-E10</f>
        <v>278.51400000000001</v>
      </c>
      <c r="F9" s="45">
        <f>F8-F10</f>
        <v>256.91399999999999</v>
      </c>
      <c r="G9" s="45">
        <f>G8-G10</f>
        <v>256.91399999999999</v>
      </c>
      <c r="H9" s="45">
        <f t="shared" ref="H9:H10" si="0">F9-E9+D9</f>
        <v>-194.08500000000004</v>
      </c>
    </row>
    <row r="10" spans="1:9" x14ac:dyDescent="0.25">
      <c r="A10" s="155" t="s">
        <v>59</v>
      </c>
      <c r="B10" s="156"/>
      <c r="C10" s="40">
        <f>C8*10%</f>
        <v>1.5830000000000002</v>
      </c>
      <c r="D10" s="45">
        <f>D8*10%</f>
        <v>-19.165000000000003</v>
      </c>
      <c r="E10" s="45">
        <f>E8*10%</f>
        <v>30.945999999999998</v>
      </c>
      <c r="F10" s="45">
        <f>F8*10%</f>
        <v>28.545999999999999</v>
      </c>
      <c r="G10" s="45">
        <f>G8*10%</f>
        <v>28.545999999999999</v>
      </c>
      <c r="H10" s="45">
        <f t="shared" si="0"/>
        <v>-21.565000000000001</v>
      </c>
    </row>
    <row r="11" spans="1:9" ht="15" customHeight="1" x14ac:dyDescent="0.25">
      <c r="A11" s="157" t="s">
        <v>60</v>
      </c>
      <c r="B11" s="158"/>
      <c r="C11" s="158"/>
      <c r="D11" s="158"/>
      <c r="E11" s="158"/>
      <c r="F11" s="158"/>
      <c r="G11" s="158"/>
      <c r="H11" s="154"/>
      <c r="I11" s="53"/>
    </row>
    <row r="12" spans="1:9" x14ac:dyDescent="0.25">
      <c r="A12" s="159" t="s">
        <v>45</v>
      </c>
      <c r="B12" s="160"/>
      <c r="C12" s="30">
        <v>5.65</v>
      </c>
      <c r="D12" s="46">
        <v>-100.39</v>
      </c>
      <c r="E12" s="46">
        <v>110.66</v>
      </c>
      <c r="F12" s="46">
        <v>102.52</v>
      </c>
      <c r="G12" s="46">
        <f>F12</f>
        <v>102.52</v>
      </c>
      <c r="H12" s="45">
        <f>F12-E12+D12</f>
        <v>-108.53</v>
      </c>
    </row>
    <row r="13" spans="1:9" x14ac:dyDescent="0.25">
      <c r="A13" s="37" t="s">
        <v>58</v>
      </c>
      <c r="B13" s="38"/>
      <c r="C13" s="40">
        <f>C12-C14</f>
        <v>5.085</v>
      </c>
      <c r="D13" s="45">
        <f>D12-D14</f>
        <v>-90.350999999999999</v>
      </c>
      <c r="E13" s="45">
        <f>E12-E14</f>
        <v>99.593999999999994</v>
      </c>
      <c r="F13" s="45">
        <f>F12-F14</f>
        <v>92.268000000000001</v>
      </c>
      <c r="G13" s="45">
        <f>G12-G14</f>
        <v>92.268000000000001</v>
      </c>
      <c r="H13" s="45">
        <f t="shared" ref="H13:H23" si="1">F13-E13+D13</f>
        <v>-97.676999999999992</v>
      </c>
    </row>
    <row r="14" spans="1:9" x14ac:dyDescent="0.25">
      <c r="A14" s="155" t="s">
        <v>59</v>
      </c>
      <c r="B14" s="156"/>
      <c r="C14" s="40">
        <f>C12*10%</f>
        <v>0.56500000000000006</v>
      </c>
      <c r="D14" s="45">
        <f>D12*10%</f>
        <v>-10.039000000000001</v>
      </c>
      <c r="E14" s="45">
        <f>E12*10%</f>
        <v>11.066000000000001</v>
      </c>
      <c r="F14" s="45">
        <f>F12*10%</f>
        <v>10.252000000000001</v>
      </c>
      <c r="G14" s="45">
        <f>G12*10%</f>
        <v>10.252000000000001</v>
      </c>
      <c r="H14" s="45">
        <f t="shared" si="1"/>
        <v>-10.853000000000002</v>
      </c>
    </row>
    <row r="15" spans="1:9" ht="23.25" customHeight="1" x14ac:dyDescent="0.25">
      <c r="A15" s="159" t="s">
        <v>38</v>
      </c>
      <c r="B15" s="160"/>
      <c r="C15" s="30">
        <v>3.45</v>
      </c>
      <c r="D15" s="46">
        <v>-35.71</v>
      </c>
      <c r="E15" s="46">
        <v>67.569999999999993</v>
      </c>
      <c r="F15" s="46">
        <v>62.61</v>
      </c>
      <c r="G15" s="46">
        <f>F15</f>
        <v>62.61</v>
      </c>
      <c r="H15" s="45">
        <f t="shared" si="1"/>
        <v>-40.669999999999995</v>
      </c>
    </row>
    <row r="16" spans="1:9" x14ac:dyDescent="0.25">
      <c r="A16" s="37" t="s">
        <v>58</v>
      </c>
      <c r="B16" s="38"/>
      <c r="C16" s="40">
        <f>C15-C17</f>
        <v>3.105</v>
      </c>
      <c r="D16" s="45">
        <f>D15-D17</f>
        <v>-32.139000000000003</v>
      </c>
      <c r="E16" s="45">
        <f>E15-E17</f>
        <v>60.812999999999995</v>
      </c>
      <c r="F16" s="45">
        <f>F15-F17</f>
        <v>56.348999999999997</v>
      </c>
      <c r="G16" s="45">
        <f>G15-G17</f>
        <v>56.348999999999997</v>
      </c>
      <c r="H16" s="45">
        <f t="shared" si="1"/>
        <v>-36.603000000000002</v>
      </c>
    </row>
    <row r="17" spans="1:26" ht="15" customHeight="1" x14ac:dyDescent="0.25">
      <c r="A17" s="155" t="s">
        <v>59</v>
      </c>
      <c r="B17" s="156"/>
      <c r="C17" s="40">
        <f>C15*10%</f>
        <v>0.34500000000000003</v>
      </c>
      <c r="D17" s="45">
        <f>D15*10%</f>
        <v>-3.5710000000000002</v>
      </c>
      <c r="E17" s="45">
        <f>E15*10%</f>
        <v>6.7569999999999997</v>
      </c>
      <c r="F17" s="45">
        <f>F15*10%</f>
        <v>6.2610000000000001</v>
      </c>
      <c r="G17" s="45">
        <f>G15*10%</f>
        <v>6.2610000000000001</v>
      </c>
      <c r="H17" s="45">
        <f t="shared" si="1"/>
        <v>-4.0670000000000002</v>
      </c>
    </row>
    <row r="18" spans="1:26" ht="14.25" customHeight="1" x14ac:dyDescent="0.25">
      <c r="A18" s="11" t="s">
        <v>80</v>
      </c>
      <c r="B18" s="39"/>
      <c r="C18" s="41">
        <v>4.3600000000000003</v>
      </c>
      <c r="D18" s="45">
        <v>-30.89</v>
      </c>
      <c r="E18" s="45">
        <v>84.81</v>
      </c>
      <c r="F18" s="45">
        <v>77.319999999999993</v>
      </c>
      <c r="G18" s="45">
        <f>F18</f>
        <v>77.319999999999993</v>
      </c>
      <c r="H18" s="45">
        <f t="shared" si="1"/>
        <v>-38.38000000000001</v>
      </c>
    </row>
    <row r="19" spans="1:26" ht="14.25" customHeight="1" x14ac:dyDescent="0.25">
      <c r="A19" s="37" t="s">
        <v>58</v>
      </c>
      <c r="B19" s="38"/>
      <c r="C19" s="40">
        <f>C18-C20</f>
        <v>3.9240000000000004</v>
      </c>
      <c r="D19" s="45">
        <f>D18-D20</f>
        <v>-27.801000000000002</v>
      </c>
      <c r="E19" s="45">
        <f>E18-E20</f>
        <v>76.329000000000008</v>
      </c>
      <c r="F19" s="45">
        <f>F18-F20</f>
        <v>69.587999999999994</v>
      </c>
      <c r="G19" s="45">
        <f>G18-G20</f>
        <v>69.587999999999994</v>
      </c>
      <c r="H19" s="45">
        <f t="shared" si="1"/>
        <v>-34.542000000000016</v>
      </c>
    </row>
    <row r="20" spans="1:26" x14ac:dyDescent="0.25">
      <c r="A20" s="155" t="s">
        <v>59</v>
      </c>
      <c r="B20" s="156"/>
      <c r="C20" s="40">
        <f>C18*10%</f>
        <v>0.43600000000000005</v>
      </c>
      <c r="D20" s="45">
        <f>D18*10%</f>
        <v>-3.0890000000000004</v>
      </c>
      <c r="E20" s="45">
        <f>E18*10%</f>
        <v>8.4809999999999999</v>
      </c>
      <c r="F20" s="45">
        <f>F18*10%</f>
        <v>7.7319999999999993</v>
      </c>
      <c r="G20" s="45">
        <f>G18*10%</f>
        <v>7.7319999999999993</v>
      </c>
      <c r="H20" s="45">
        <f t="shared" si="1"/>
        <v>-3.838000000000001</v>
      </c>
    </row>
    <row r="21" spans="1:26" ht="15.75" customHeight="1" x14ac:dyDescent="0.25">
      <c r="A21" s="159" t="s">
        <v>81</v>
      </c>
      <c r="B21" s="160"/>
      <c r="C21" s="35">
        <v>2.37</v>
      </c>
      <c r="D21" s="46">
        <v>-24.68</v>
      </c>
      <c r="E21" s="46">
        <v>46.42</v>
      </c>
      <c r="F21" s="46">
        <v>43.01</v>
      </c>
      <c r="G21" s="46">
        <f>F21</f>
        <v>43.01</v>
      </c>
      <c r="H21" s="45">
        <f t="shared" si="1"/>
        <v>-28.090000000000003</v>
      </c>
    </row>
    <row r="22" spans="1:26" ht="13.5" customHeight="1" x14ac:dyDescent="0.25">
      <c r="A22" s="37" t="s">
        <v>58</v>
      </c>
      <c r="B22" s="38"/>
      <c r="C22" s="45">
        <f>C21-C23</f>
        <v>2.133</v>
      </c>
      <c r="D22" s="45">
        <f>D21-D23</f>
        <v>-22.212</v>
      </c>
      <c r="E22" s="45">
        <f>E21-E23</f>
        <v>41.777999999999999</v>
      </c>
      <c r="F22" s="45">
        <f>F21-F23</f>
        <v>38.708999999999996</v>
      </c>
      <c r="G22" s="45">
        <f>G21-G23</f>
        <v>38.708999999999996</v>
      </c>
      <c r="H22" s="45">
        <f t="shared" si="1"/>
        <v>-25.281000000000002</v>
      </c>
    </row>
    <row r="23" spans="1:26" ht="12.75" customHeight="1" x14ac:dyDescent="0.25">
      <c r="A23" s="155" t="s">
        <v>59</v>
      </c>
      <c r="B23" s="156"/>
      <c r="C23" s="45">
        <f>C21*10%</f>
        <v>0.23700000000000002</v>
      </c>
      <c r="D23" s="45">
        <f>D21*10%</f>
        <v>-2.468</v>
      </c>
      <c r="E23" s="45">
        <f>E21*10%</f>
        <v>4.6420000000000003</v>
      </c>
      <c r="F23" s="45">
        <f>F21*10%</f>
        <v>4.3010000000000002</v>
      </c>
      <c r="G23" s="45">
        <f>G21*10%</f>
        <v>4.3010000000000002</v>
      </c>
      <c r="H23" s="45">
        <f t="shared" si="1"/>
        <v>-2.8090000000000002</v>
      </c>
    </row>
    <row r="24" spans="1:26" ht="11.25" customHeight="1" x14ac:dyDescent="0.25">
      <c r="A24" s="91"/>
      <c r="B24" s="93"/>
      <c r="C24" s="94"/>
      <c r="D24" s="94"/>
      <c r="E24" s="95"/>
      <c r="F24" s="95"/>
      <c r="G24" s="96"/>
      <c r="H24" s="97"/>
    </row>
    <row r="25" spans="1:26" s="4" customFormat="1" ht="15" customHeight="1" x14ac:dyDescent="0.25">
      <c r="A25" s="152" t="s">
        <v>39</v>
      </c>
      <c r="B25" s="153"/>
      <c r="C25" s="74">
        <v>4.78</v>
      </c>
      <c r="D25" s="74">
        <v>-700.17</v>
      </c>
      <c r="E25" s="74">
        <v>103.61</v>
      </c>
      <c r="F25" s="74">
        <v>96</v>
      </c>
      <c r="G25" s="75">
        <f>G26+G27</f>
        <v>9.6</v>
      </c>
      <c r="H25" s="74">
        <f>F25-E25-G25+D25+F25</f>
        <v>-621.38</v>
      </c>
      <c r="I25" s="107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s="4" customFormat="1" ht="14.25" customHeight="1" x14ac:dyDescent="0.25">
      <c r="A26" s="77" t="s">
        <v>61</v>
      </c>
      <c r="B26" s="78"/>
      <c r="C26" s="74">
        <v>4.3</v>
      </c>
      <c r="D26" s="74">
        <v>-699.71</v>
      </c>
      <c r="E26" s="45">
        <f>E25-E27</f>
        <v>93.248999999999995</v>
      </c>
      <c r="F26" s="45">
        <f>F25-F27</f>
        <v>86.4</v>
      </c>
      <c r="G26" s="79">
        <v>0</v>
      </c>
      <c r="H26" s="74">
        <f t="shared" ref="H26:H27" si="2">F26-E26-G26+D26+F26</f>
        <v>-620.15899999999999</v>
      </c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2.75" customHeight="1" x14ac:dyDescent="0.25">
      <c r="A27" s="155" t="s">
        <v>59</v>
      </c>
      <c r="B27" s="156"/>
      <c r="C27" s="45">
        <f>C25*10%</f>
        <v>0.47800000000000004</v>
      </c>
      <c r="D27" s="45">
        <v>-0.46</v>
      </c>
      <c r="E27" s="45">
        <f>E25*10%</f>
        <v>10.361000000000001</v>
      </c>
      <c r="F27" s="45">
        <f>F25*10%</f>
        <v>9.6000000000000014</v>
      </c>
      <c r="G27" s="45">
        <v>9.6</v>
      </c>
      <c r="H27" s="45">
        <f t="shared" si="2"/>
        <v>-1.2209999999999983</v>
      </c>
    </row>
    <row r="28" spans="1:26" ht="12.75" customHeight="1" x14ac:dyDescent="0.25">
      <c r="A28" s="127"/>
      <c r="B28" s="128"/>
      <c r="C28" s="45"/>
      <c r="D28" s="45"/>
      <c r="E28" s="45"/>
      <c r="F28" s="45"/>
      <c r="G28" s="126"/>
      <c r="H28" s="45"/>
    </row>
    <row r="29" spans="1:26" ht="12.75" customHeight="1" x14ac:dyDescent="0.25">
      <c r="A29" s="146" t="s">
        <v>122</v>
      </c>
      <c r="B29" s="148"/>
      <c r="C29" s="74"/>
      <c r="D29" s="74">
        <v>-7.81</v>
      </c>
      <c r="E29" s="74">
        <f>E31+E32+E33+E34</f>
        <v>32.550000000000004</v>
      </c>
      <c r="F29" s="74">
        <f>F31+F32+F33+F34</f>
        <v>31.27</v>
      </c>
      <c r="G29" s="75">
        <v>31.27</v>
      </c>
      <c r="H29" s="74">
        <f>F29-E29-G29+D29+F29</f>
        <v>-9.090000000000007</v>
      </c>
    </row>
    <row r="30" spans="1:26" ht="12.75" customHeight="1" x14ac:dyDescent="0.25">
      <c r="A30" s="37" t="s">
        <v>123</v>
      </c>
      <c r="B30" s="125"/>
      <c r="C30" s="45"/>
      <c r="D30" s="45"/>
      <c r="E30" s="45"/>
      <c r="F30" s="45"/>
      <c r="G30" s="126"/>
      <c r="H30" s="45"/>
    </row>
    <row r="31" spans="1:26" ht="12.75" customHeight="1" x14ac:dyDescent="0.25">
      <c r="A31" s="149" t="s">
        <v>124</v>
      </c>
      <c r="B31" s="147"/>
      <c r="C31" s="45"/>
      <c r="D31" s="129">
        <v>-0.5</v>
      </c>
      <c r="E31" s="45">
        <v>2.58</v>
      </c>
      <c r="F31" s="45">
        <v>2.48</v>
      </c>
      <c r="G31" s="45">
        <v>2.48</v>
      </c>
      <c r="H31" s="45">
        <f t="shared" ref="H31:H34" si="3">F31-E31</f>
        <v>-0.10000000000000009</v>
      </c>
    </row>
    <row r="32" spans="1:26" ht="12.75" customHeight="1" x14ac:dyDescent="0.25">
      <c r="A32" s="149" t="s">
        <v>126</v>
      </c>
      <c r="B32" s="147"/>
      <c r="C32" s="45"/>
      <c r="D32" s="45">
        <v>-2.06</v>
      </c>
      <c r="E32" s="45">
        <v>13.14</v>
      </c>
      <c r="F32" s="45">
        <v>12.55</v>
      </c>
      <c r="G32" s="45">
        <v>12.55</v>
      </c>
      <c r="H32" s="45">
        <f t="shared" si="3"/>
        <v>-0.58999999999999986</v>
      </c>
    </row>
    <row r="33" spans="1:26" ht="12.75" customHeight="1" x14ac:dyDescent="0.25">
      <c r="A33" s="149" t="s">
        <v>127</v>
      </c>
      <c r="B33" s="147"/>
      <c r="C33" s="45"/>
      <c r="D33" s="45">
        <v>-4.95</v>
      </c>
      <c r="E33" s="45">
        <v>14.38</v>
      </c>
      <c r="F33" s="45">
        <v>13.94</v>
      </c>
      <c r="G33" s="45">
        <v>13.94</v>
      </c>
      <c r="H33" s="45">
        <f t="shared" si="3"/>
        <v>-0.44000000000000128</v>
      </c>
    </row>
    <row r="34" spans="1:26" ht="12.75" customHeight="1" x14ac:dyDescent="0.25">
      <c r="A34" s="149" t="s">
        <v>125</v>
      </c>
      <c r="B34" s="147"/>
      <c r="C34" s="45"/>
      <c r="D34" s="45">
        <v>-0.3</v>
      </c>
      <c r="E34" s="45">
        <v>2.4500000000000002</v>
      </c>
      <c r="F34" s="45">
        <v>2.2999999999999998</v>
      </c>
      <c r="G34" s="45">
        <v>2.2999999999999998</v>
      </c>
      <c r="H34" s="45">
        <f t="shared" si="3"/>
        <v>-0.15000000000000036</v>
      </c>
    </row>
    <row r="35" spans="1:26" ht="12.75" customHeight="1" x14ac:dyDescent="0.25">
      <c r="A35" s="146" t="s">
        <v>129</v>
      </c>
      <c r="B35" s="147"/>
      <c r="C35" s="45"/>
      <c r="D35" s="45"/>
      <c r="E35" s="45"/>
      <c r="F35" s="45"/>
      <c r="G35" s="126"/>
      <c r="H35" s="45"/>
    </row>
    <row r="36" spans="1:26" ht="12.75" customHeight="1" x14ac:dyDescent="0.25">
      <c r="A36" s="146" t="s">
        <v>130</v>
      </c>
      <c r="B36" s="147"/>
      <c r="C36" s="45">
        <v>200</v>
      </c>
      <c r="D36" s="74">
        <v>2</v>
      </c>
      <c r="E36" s="74">
        <v>2.4</v>
      </c>
      <c r="F36" s="74">
        <v>2.4</v>
      </c>
      <c r="G36" s="75">
        <v>0.4</v>
      </c>
      <c r="H36" s="74">
        <f>F36-E36-G36+D36+F36</f>
        <v>4</v>
      </c>
    </row>
    <row r="37" spans="1:26" ht="12.75" customHeight="1" x14ac:dyDescent="0.25">
      <c r="A37" s="146" t="s">
        <v>131</v>
      </c>
      <c r="B37" s="147"/>
      <c r="C37" s="45"/>
      <c r="D37" s="45"/>
      <c r="E37" s="45">
        <v>0.4</v>
      </c>
      <c r="F37" s="45">
        <v>0.4</v>
      </c>
      <c r="G37" s="126">
        <v>0.4</v>
      </c>
      <c r="H37" s="45"/>
    </row>
    <row r="38" spans="1:26" s="3" customFormat="1" ht="13.5" customHeight="1" x14ac:dyDescent="0.25">
      <c r="A38" s="92" t="s">
        <v>112</v>
      </c>
      <c r="B38" s="98"/>
      <c r="C38" s="99"/>
      <c r="D38" s="30"/>
      <c r="E38" s="99">
        <f>E8+E25+E29+E36</f>
        <v>448.02</v>
      </c>
      <c r="F38" s="99">
        <f t="shared" ref="F38:G38" si="4">F8+F25+F29+F36</f>
        <v>415.12999999999994</v>
      </c>
      <c r="G38" s="99">
        <f t="shared" si="4"/>
        <v>326.72999999999996</v>
      </c>
      <c r="H38" s="73"/>
      <c r="I38" s="100"/>
      <c r="J38" s="100"/>
    </row>
    <row r="39" spans="1:26" s="3" customFormat="1" ht="17.25" customHeight="1" x14ac:dyDescent="0.25">
      <c r="A39" s="167" t="s">
        <v>113</v>
      </c>
      <c r="B39" s="168"/>
      <c r="C39" s="94"/>
      <c r="D39" s="94">
        <v>-841.57</v>
      </c>
      <c r="E39" s="30"/>
      <c r="F39" s="30"/>
      <c r="G39" s="94"/>
      <c r="H39" s="46">
        <f>H40</f>
        <v>-842.12</v>
      </c>
      <c r="I39" s="121"/>
      <c r="J39" s="100"/>
    </row>
    <row r="40" spans="1:26" s="3" customFormat="1" ht="24" customHeight="1" x14ac:dyDescent="0.25">
      <c r="A40" s="167" t="s">
        <v>137</v>
      </c>
      <c r="B40" s="167"/>
      <c r="C40" s="104"/>
      <c r="D40" s="104"/>
      <c r="E40" s="73"/>
      <c r="F40" s="99"/>
      <c r="G40" s="99"/>
      <c r="H40" s="73">
        <f>H42+H41</f>
        <v>-842.12</v>
      </c>
      <c r="I40" s="100"/>
      <c r="J40" s="100"/>
    </row>
    <row r="41" spans="1:26" s="3" customFormat="1" ht="22.5" customHeight="1" x14ac:dyDescent="0.25">
      <c r="A41" s="103" t="s">
        <v>114</v>
      </c>
      <c r="B41" s="103"/>
      <c r="C41" s="104"/>
      <c r="D41" s="104"/>
      <c r="E41" s="73"/>
      <c r="F41" s="99"/>
      <c r="G41" s="99"/>
      <c r="H41" s="73">
        <f>H36</f>
        <v>4</v>
      </c>
      <c r="I41" s="100"/>
      <c r="J41" s="100"/>
    </row>
    <row r="42" spans="1:26" s="3" customFormat="1" ht="21" customHeight="1" x14ac:dyDescent="0.25">
      <c r="A42" s="105" t="s">
        <v>115</v>
      </c>
      <c r="B42" s="106"/>
      <c r="C42" s="104"/>
      <c r="D42" s="104"/>
      <c r="E42" s="73"/>
      <c r="F42" s="99"/>
      <c r="G42" s="99"/>
      <c r="H42" s="73">
        <f>H8+H25+H29</f>
        <v>-846.12</v>
      </c>
      <c r="I42" s="100"/>
      <c r="J42" s="100"/>
    </row>
    <row r="43" spans="1:26" s="3" customFormat="1" ht="21" customHeight="1" x14ac:dyDescent="0.25">
      <c r="A43" s="103"/>
      <c r="B43" s="103"/>
      <c r="C43" s="109"/>
      <c r="D43" s="109"/>
      <c r="E43" s="102"/>
      <c r="F43" s="101"/>
      <c r="G43" s="101"/>
      <c r="H43" s="102"/>
      <c r="I43" s="100"/>
      <c r="J43" s="100"/>
    </row>
    <row r="44" spans="1:26" ht="27.75" customHeight="1" x14ac:dyDescent="0.25">
      <c r="A44" s="165"/>
      <c r="B44" s="166"/>
      <c r="C44" s="166"/>
      <c r="D44" s="166"/>
      <c r="E44" s="166"/>
      <c r="F44" s="166"/>
      <c r="G44" s="166"/>
      <c r="H44" s="166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27.75" customHeight="1" x14ac:dyDescent="0.25">
      <c r="A45" s="110"/>
      <c r="B45" s="111"/>
      <c r="C45" s="111"/>
      <c r="D45" s="111"/>
      <c r="E45" s="111"/>
      <c r="F45" s="111"/>
      <c r="G45" s="111"/>
      <c r="H45" s="11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s="76" customFormat="1" ht="22.5" customHeight="1" x14ac:dyDescent="0.25">
      <c r="A46" s="80" t="s">
        <v>138</v>
      </c>
      <c r="B46" s="81"/>
      <c r="C46" s="81"/>
      <c r="D46" s="81"/>
      <c r="E46" s="82"/>
      <c r="F46" s="83"/>
      <c r="G46" s="169"/>
      <c r="H46" s="170"/>
    </row>
    <row r="47" spans="1:26" s="56" customFormat="1" x14ac:dyDescent="0.25">
      <c r="A47" s="176" t="s">
        <v>106</v>
      </c>
      <c r="B47" s="177"/>
      <c r="C47" s="156"/>
      <c r="D47" s="133"/>
      <c r="E47" s="112" t="s">
        <v>118</v>
      </c>
      <c r="F47" s="113" t="s">
        <v>119</v>
      </c>
      <c r="G47" s="116" t="s">
        <v>120</v>
      </c>
      <c r="H47" s="120" t="s">
        <v>121</v>
      </c>
    </row>
    <row r="48" spans="1:26" ht="14.25" customHeight="1" x14ac:dyDescent="0.25">
      <c r="A48" s="171" t="s">
        <v>139</v>
      </c>
      <c r="B48" s="172"/>
      <c r="C48" s="173"/>
      <c r="D48" s="147"/>
      <c r="E48" s="112"/>
      <c r="F48" s="113"/>
      <c r="G48" s="116"/>
      <c r="H48" s="119"/>
    </row>
    <row r="49" spans="1:26" s="4" customFormat="1" x14ac:dyDescent="0.25">
      <c r="A49" s="174"/>
      <c r="B49" s="175"/>
      <c r="C49" s="175"/>
      <c r="D49" s="153"/>
      <c r="E49" s="114"/>
      <c r="F49" s="115"/>
      <c r="G49" s="117"/>
      <c r="H49" s="118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s="4" customFormat="1" x14ac:dyDescent="0.25">
      <c r="A50" s="80"/>
      <c r="B50" s="123"/>
      <c r="C50" s="123"/>
      <c r="D50" s="123"/>
      <c r="E50" s="82"/>
      <c r="F50" s="124"/>
      <c r="G50" s="122"/>
      <c r="H50" s="123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s="4" customFormat="1" x14ac:dyDescent="0.25">
      <c r="A51" s="80"/>
      <c r="B51" s="123"/>
      <c r="C51" s="123"/>
      <c r="D51" s="123"/>
      <c r="E51" s="82"/>
      <c r="F51" s="124"/>
      <c r="G51" s="122"/>
      <c r="H51" s="123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x14ac:dyDescent="0.25">
      <c r="A52" s="52"/>
      <c r="B52" s="53"/>
      <c r="C52" s="53"/>
      <c r="D52" s="53"/>
      <c r="E52" s="54"/>
      <c r="F52" s="47"/>
      <c r="G52" s="55"/>
    </row>
    <row r="53" spans="1:26" x14ac:dyDescent="0.25">
      <c r="A53" s="21" t="s">
        <v>40</v>
      </c>
      <c r="D53" s="23"/>
      <c r="E53" s="23"/>
      <c r="F53" s="23"/>
      <c r="G53" s="42"/>
    </row>
    <row r="54" spans="1:26" x14ac:dyDescent="0.25">
      <c r="A54" s="21" t="s">
        <v>64</v>
      </c>
      <c r="D54" s="23"/>
      <c r="E54" s="23"/>
      <c r="F54" s="23"/>
      <c r="G54" s="42"/>
    </row>
    <row r="55" spans="1:26" ht="12" customHeight="1" x14ac:dyDescent="0.25">
      <c r="A55" s="178" t="s">
        <v>49</v>
      </c>
      <c r="B55" s="156"/>
      <c r="C55" s="156"/>
      <c r="D55" s="156"/>
      <c r="E55" s="133"/>
      <c r="F55" s="33" t="s">
        <v>47</v>
      </c>
      <c r="G55" s="32" t="s">
        <v>48</v>
      </c>
    </row>
    <row r="56" spans="1:26" x14ac:dyDescent="0.25">
      <c r="A56" s="178" t="s">
        <v>62</v>
      </c>
      <c r="B56" s="156"/>
      <c r="C56" s="156"/>
      <c r="D56" s="156"/>
      <c r="E56" s="133"/>
      <c r="F56" s="31"/>
      <c r="G56" s="31">
        <v>0</v>
      </c>
    </row>
    <row r="57" spans="1:26" x14ac:dyDescent="0.25">
      <c r="A57" s="23"/>
      <c r="D57" s="23"/>
      <c r="E57" s="23"/>
      <c r="F57" s="23"/>
      <c r="G57" s="42"/>
    </row>
    <row r="58" spans="1:26" x14ac:dyDescent="0.25">
      <c r="A58" s="23"/>
      <c r="B58" s="87"/>
      <c r="C58" s="87"/>
      <c r="D58" s="23"/>
      <c r="E58" s="23"/>
      <c r="F58" s="23"/>
      <c r="G58" s="42"/>
    </row>
    <row r="59" spans="1:26" x14ac:dyDescent="0.25">
      <c r="A59" s="23"/>
      <c r="B59" s="87"/>
      <c r="C59" s="87"/>
      <c r="D59" s="23"/>
      <c r="E59" s="23"/>
      <c r="F59" s="23"/>
      <c r="G59" s="42"/>
    </row>
    <row r="60" spans="1:26" x14ac:dyDescent="0.25">
      <c r="A60" s="21" t="s">
        <v>65</v>
      </c>
      <c r="D60" s="23"/>
      <c r="E60" s="23"/>
      <c r="F60" s="23"/>
      <c r="G60" s="42"/>
    </row>
    <row r="61" spans="1:26" ht="12" customHeight="1" x14ac:dyDescent="0.25">
      <c r="A61" s="182" t="s">
        <v>66</v>
      </c>
      <c r="B61" s="133"/>
      <c r="C61" s="183" t="s">
        <v>67</v>
      </c>
      <c r="D61" s="133"/>
      <c r="E61" s="43" t="s">
        <v>68</v>
      </c>
      <c r="F61" s="43" t="s">
        <v>69</v>
      </c>
      <c r="G61" s="43" t="s">
        <v>70</v>
      </c>
    </row>
    <row r="62" spans="1:26" x14ac:dyDescent="0.25">
      <c r="A62" s="178" t="s">
        <v>84</v>
      </c>
      <c r="B62" s="179"/>
      <c r="C62" s="180" t="s">
        <v>62</v>
      </c>
      <c r="D62" s="181"/>
      <c r="E62" s="31">
        <v>5</v>
      </c>
      <c r="F62" s="31" t="s">
        <v>62</v>
      </c>
      <c r="G62" s="31" t="s">
        <v>62</v>
      </c>
    </row>
    <row r="63" spans="1:26" x14ac:dyDescent="0.25">
      <c r="A63" s="47"/>
      <c r="B63" s="48"/>
      <c r="C63" s="27"/>
      <c r="D63" s="49"/>
      <c r="E63" s="47"/>
      <c r="F63" s="47"/>
      <c r="G63" s="47"/>
    </row>
    <row r="64" spans="1:26" x14ac:dyDescent="0.25">
      <c r="B64" s="63"/>
      <c r="C64" s="63"/>
    </row>
    <row r="65" spans="1:7" x14ac:dyDescent="0.25">
      <c r="A65" s="21" t="s">
        <v>108</v>
      </c>
      <c r="B65" s="84"/>
      <c r="C65" s="85"/>
      <c r="D65" s="21"/>
      <c r="E65" s="86"/>
      <c r="F65" s="86"/>
    </row>
    <row r="66" spans="1:7" x14ac:dyDescent="0.25">
      <c r="A66" s="21" t="s">
        <v>140</v>
      </c>
      <c r="B66" s="84"/>
      <c r="C66" s="85"/>
      <c r="D66" s="21"/>
      <c r="E66" s="86"/>
      <c r="F66" s="86"/>
    </row>
    <row r="67" spans="1:7" ht="53.25" customHeight="1" x14ac:dyDescent="0.25">
      <c r="A67" s="163" t="s">
        <v>132</v>
      </c>
      <c r="B67" s="164"/>
      <c r="C67" s="164"/>
      <c r="D67" s="164"/>
      <c r="E67" s="164"/>
      <c r="F67" s="164"/>
      <c r="G67" s="164"/>
    </row>
    <row r="68" spans="1:7" x14ac:dyDescent="0.25">
      <c r="B68" s="63"/>
      <c r="C68" s="63"/>
    </row>
    <row r="69" spans="1:7" x14ac:dyDescent="0.25">
      <c r="B69" s="88"/>
      <c r="C69" s="88"/>
    </row>
    <row r="70" spans="1:7" x14ac:dyDescent="0.25">
      <c r="A70" s="21" t="s">
        <v>77</v>
      </c>
      <c r="B70" s="84"/>
      <c r="C70" s="84"/>
      <c r="D70" s="21"/>
      <c r="E70" s="21" t="s">
        <v>79</v>
      </c>
      <c r="F70" s="4"/>
    </row>
    <row r="71" spans="1:7" ht="20.25" customHeight="1" x14ac:dyDescent="0.25">
      <c r="A71" s="21" t="s">
        <v>78</v>
      </c>
      <c r="B71" s="84"/>
      <c r="C71" s="84"/>
      <c r="D71" s="21"/>
      <c r="E71" s="21"/>
      <c r="F71" s="4"/>
    </row>
    <row r="72" spans="1:7" hidden="1" x14ac:dyDescent="0.25">
      <c r="A72" s="21" t="s">
        <v>107</v>
      </c>
      <c r="B72" s="84"/>
      <c r="C72" s="84"/>
      <c r="D72" s="21"/>
      <c r="E72" s="21"/>
      <c r="F72" s="4"/>
    </row>
    <row r="73" spans="1:7" x14ac:dyDescent="0.25">
      <c r="A73" s="50"/>
      <c r="B73" s="51"/>
      <c r="C73" s="51"/>
      <c r="D73" s="50"/>
      <c r="E73" s="50"/>
    </row>
    <row r="74" spans="1:7" x14ac:dyDescent="0.25">
      <c r="A74" s="44" t="s">
        <v>71</v>
      </c>
    </row>
    <row r="75" spans="1:7" x14ac:dyDescent="0.25">
      <c r="A75" s="150" t="s">
        <v>72</v>
      </c>
      <c r="B75" s="150"/>
      <c r="C75" s="29" t="s">
        <v>23</v>
      </c>
    </row>
    <row r="76" spans="1:7" x14ac:dyDescent="0.25">
      <c r="A76" s="150" t="s">
        <v>73</v>
      </c>
      <c r="B76" s="150"/>
      <c r="C76" s="29" t="s">
        <v>75</v>
      </c>
    </row>
    <row r="77" spans="1:7" x14ac:dyDescent="0.25">
      <c r="A77" s="150" t="s">
        <v>74</v>
      </c>
      <c r="B77" s="151"/>
      <c r="C77" s="29" t="s">
        <v>76</v>
      </c>
    </row>
  </sheetData>
  <mergeCells count="40">
    <mergeCell ref="A4:B4"/>
    <mergeCell ref="A7:H7"/>
    <mergeCell ref="A67:G67"/>
    <mergeCell ref="A44:H44"/>
    <mergeCell ref="A39:B39"/>
    <mergeCell ref="A40:B40"/>
    <mergeCell ref="G46:H46"/>
    <mergeCell ref="A48:D48"/>
    <mergeCell ref="A49:D49"/>
    <mergeCell ref="A47:D47"/>
    <mergeCell ref="A62:B62"/>
    <mergeCell ref="C62:D62"/>
    <mergeCell ref="A55:E55"/>
    <mergeCell ref="A56:E56"/>
    <mergeCell ref="A61:B61"/>
    <mergeCell ref="C61:D61"/>
    <mergeCell ref="A76:B76"/>
    <mergeCell ref="A77:B77"/>
    <mergeCell ref="A3:B3"/>
    <mergeCell ref="A8:B8"/>
    <mergeCell ref="A10:B10"/>
    <mergeCell ref="A11:H11"/>
    <mergeCell ref="A12:B12"/>
    <mergeCell ref="A20:B20"/>
    <mergeCell ref="A25:B25"/>
    <mergeCell ref="A27:B27"/>
    <mergeCell ref="A14:B14"/>
    <mergeCell ref="A15:B15"/>
    <mergeCell ref="A17:B17"/>
    <mergeCell ref="A21:B21"/>
    <mergeCell ref="A23:B23"/>
    <mergeCell ref="A75:B75"/>
    <mergeCell ref="A35:B35"/>
    <mergeCell ref="A36:B36"/>
    <mergeCell ref="A37:B37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2019-02-12T04:25:46Z</cp:lastPrinted>
  <dcterms:created xsi:type="dcterms:W3CDTF">2013-02-18T04:38:06Z</dcterms:created>
  <dcterms:modified xsi:type="dcterms:W3CDTF">2019-02-18T03:46:40Z</dcterms:modified>
</cp:coreProperties>
</file>