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ЭкОтдел\Desktop\2018 г. отчеты - проекты\"/>
    </mc:Choice>
  </mc:AlternateContent>
  <bookViews>
    <workbookView xWindow="360" yWindow="30" windowWidth="11355" windowHeight="5280"/>
  </bookViews>
  <sheets>
    <sheet name="УК" sheetId="1" r:id="rId1"/>
    <sheet name="Лист2" sheetId="8" r:id="rId2"/>
  </sheets>
  <calcPr calcId="152511" concurrentCalc="0"/>
</workbook>
</file>

<file path=xl/calcChain.xml><?xml version="1.0" encoding="utf-8"?>
<calcChain xmlns="http://schemas.openxmlformats.org/spreadsheetml/2006/main">
  <c r="F34" i="8" l="1"/>
  <c r="F33" i="8"/>
  <c r="E34" i="8"/>
  <c r="E33" i="8"/>
  <c r="H33" i="8"/>
  <c r="H43" i="8"/>
  <c r="H48" i="8"/>
  <c r="G8" i="8"/>
  <c r="G32" i="8"/>
  <c r="G45" i="8"/>
  <c r="F8" i="8"/>
  <c r="F36" i="8"/>
  <c r="F45" i="8"/>
  <c r="E8" i="8"/>
  <c r="E36" i="8"/>
  <c r="E45" i="8"/>
  <c r="G62" i="8"/>
  <c r="G10" i="8"/>
  <c r="G9" i="8"/>
  <c r="G29" i="8"/>
  <c r="G26" i="8"/>
  <c r="G25" i="8"/>
  <c r="G23" i="8"/>
  <c r="G22" i="8"/>
  <c r="G20" i="8"/>
  <c r="G19" i="8"/>
  <c r="G17" i="8"/>
  <c r="G16" i="8"/>
  <c r="G14" i="8"/>
  <c r="G13" i="8"/>
  <c r="F29" i="8"/>
  <c r="E29" i="8"/>
  <c r="F26" i="8"/>
  <c r="E26" i="8"/>
  <c r="F25" i="8"/>
  <c r="E25" i="8"/>
  <c r="F23" i="8"/>
  <c r="E23" i="8"/>
  <c r="F22" i="8"/>
  <c r="E22" i="8"/>
  <c r="F20" i="8"/>
  <c r="E20" i="8"/>
  <c r="F19" i="8"/>
  <c r="E19" i="8"/>
  <c r="F17" i="8"/>
  <c r="E17" i="8"/>
  <c r="F16" i="8"/>
  <c r="E16" i="8"/>
  <c r="F10" i="8"/>
  <c r="E10" i="8"/>
  <c r="F9" i="8"/>
  <c r="E9" i="8"/>
  <c r="E14" i="8"/>
  <c r="E13" i="8"/>
  <c r="F14" i="8"/>
  <c r="F13" i="8"/>
  <c r="H36" i="8"/>
  <c r="H8" i="8"/>
  <c r="H34" i="8"/>
  <c r="H49" i="8"/>
  <c r="H41" i="8"/>
  <c r="H40" i="8"/>
  <c r="H39" i="8"/>
  <c r="H38" i="8"/>
  <c r="H32" i="8"/>
  <c r="H47" i="8"/>
  <c r="H46" i="8"/>
  <c r="C34" i="8"/>
  <c r="C33" i="8"/>
  <c r="C26" i="8"/>
  <c r="C25" i="8"/>
  <c r="C23" i="8"/>
  <c r="C22" i="8"/>
  <c r="C20" i="8"/>
  <c r="C19" i="8"/>
  <c r="C17" i="8"/>
  <c r="C16" i="8"/>
  <c r="D30" i="8"/>
  <c r="H30" i="8"/>
  <c r="D29" i="8"/>
  <c r="H29" i="8"/>
  <c r="H28" i="8"/>
  <c r="H27" i="8"/>
  <c r="D26" i="8"/>
  <c r="H26" i="8"/>
  <c r="D25" i="8"/>
  <c r="H25" i="8"/>
  <c r="H24" i="8"/>
  <c r="D23" i="8"/>
  <c r="H23" i="8"/>
  <c r="D22" i="8"/>
  <c r="H22" i="8"/>
  <c r="H21" i="8"/>
  <c r="D20" i="8"/>
  <c r="H20" i="8"/>
  <c r="D19" i="8"/>
  <c r="H19" i="8"/>
  <c r="H18" i="8"/>
  <c r="D17" i="8"/>
  <c r="H17" i="8"/>
  <c r="D16" i="8"/>
  <c r="H16" i="8"/>
  <c r="H15" i="8"/>
  <c r="D14" i="8"/>
  <c r="H14" i="8"/>
  <c r="D13" i="8"/>
  <c r="H13" i="8"/>
  <c r="H12" i="8"/>
  <c r="H10" i="8"/>
  <c r="H9" i="8"/>
  <c r="C30" i="8"/>
  <c r="C29" i="8"/>
  <c r="C14" i="8"/>
  <c r="C13" i="8"/>
  <c r="C10" i="8"/>
  <c r="C9" i="8"/>
</calcChain>
</file>

<file path=xl/comments1.xml><?xml version="1.0" encoding="utf-8"?>
<comments xmlns="http://schemas.openxmlformats.org/spreadsheetml/2006/main">
  <authors>
    <author>ЭкОтдел</author>
  </authors>
  <commentList>
    <comment ref="D43" authorId="0" shapeId="0">
      <text>
        <r>
          <rPr>
            <b/>
            <sz val="9"/>
            <color indexed="81"/>
            <rFont val="Tahoma"/>
            <family val="2"/>
            <charset val="204"/>
          </rPr>
          <t>ЭкОтдел:</t>
        </r>
        <r>
          <rPr>
            <sz val="9"/>
            <color indexed="81"/>
            <rFont val="Tahoma"/>
            <family val="2"/>
            <charset val="204"/>
          </rPr>
          <t xml:space="preserve">
договор заключен с 01.11.17. В отчете учтен декабрь 2017 года.</t>
        </r>
      </text>
    </comment>
  </commentList>
</comments>
</file>

<file path=xl/sharedStrings.xml><?xml version="1.0" encoding="utf-8"?>
<sst xmlns="http://schemas.openxmlformats.org/spreadsheetml/2006/main" count="180" uniqueCount="156">
  <si>
    <t>1</t>
  </si>
  <si>
    <t>2</t>
  </si>
  <si>
    <t>3</t>
  </si>
  <si>
    <t>4</t>
  </si>
  <si>
    <t>6</t>
  </si>
  <si>
    <t>7</t>
  </si>
  <si>
    <t>8</t>
  </si>
  <si>
    <t>ИТОГО:</t>
  </si>
  <si>
    <t>Часть 1.</t>
  </si>
  <si>
    <t>Наименвание юридического лица</t>
  </si>
  <si>
    <t xml:space="preserve">                                                                ул.</t>
  </si>
  <si>
    <t>ФИО руководителя</t>
  </si>
  <si>
    <t>Козлов Владимир Петрович</t>
  </si>
  <si>
    <t>Свидетельство о гос регистрации юр лица</t>
  </si>
  <si>
    <t>Фактический и юридический адрес</t>
  </si>
  <si>
    <t>690005 г.Владивосток, ул. Светланская, 183</t>
  </si>
  <si>
    <t>Адрес электронной почты:</t>
  </si>
  <si>
    <t>Адрес официального сайта в сети "Интернет"</t>
  </si>
  <si>
    <t>Сведения о членстве в СРО</t>
  </si>
  <si>
    <t>не члены СРО</t>
  </si>
  <si>
    <t>2. Сведения об исполнителях работ по содержанию и обслуживанию дома:</t>
  </si>
  <si>
    <t>наименвание организации исполняющей работы</t>
  </si>
  <si>
    <t>адрес</t>
  </si>
  <si>
    <t>телефон диспетчерской службы</t>
  </si>
  <si>
    <t>ул. Светланская, 183</t>
  </si>
  <si>
    <t>2-222-160</t>
  </si>
  <si>
    <t>Санитарное содержание дома: уборка придомовой территории, уборка лестничных клеток, уборка мусоропровода, уборка контейнерных площадок.</t>
  </si>
  <si>
    <t>Техническое обслуживание общего имущества:</t>
  </si>
  <si>
    <t>ООО " Центр"</t>
  </si>
  <si>
    <t>2-269-530</t>
  </si>
  <si>
    <t>Техническое обслуживание лифтов:</t>
  </si>
  <si>
    <t>ООО " Лифт- ДВ"</t>
  </si>
  <si>
    <t>2-223-142</t>
  </si>
  <si>
    <t>Вывоз ТБО:</t>
  </si>
  <si>
    <t>ООО " Экологическое предприятие № 1"</t>
  </si>
  <si>
    <t>Год постройки</t>
  </si>
  <si>
    <t>Количество лифтов</t>
  </si>
  <si>
    <t>Количество этажей</t>
  </si>
  <si>
    <t>Количество подъездов</t>
  </si>
  <si>
    <t>Количество м/ проводов</t>
  </si>
  <si>
    <t>Площадь жилых помещений</t>
  </si>
  <si>
    <t>Площадь не жилых помещений</t>
  </si>
  <si>
    <t>Площадь мест общего пользования</t>
  </si>
  <si>
    <t xml:space="preserve">Аварийное обслуживание: (в рабочие дни с 8-00 до 17-00 часов; </t>
  </si>
  <si>
    <t xml:space="preserve"> праздничные и выходные дни- круглосуточно</t>
  </si>
  <si>
    <t>1.2 Санитарное содержание придом. территории</t>
  </si>
  <si>
    <t>1.5 Вывоз и утилизация ТБО</t>
  </si>
  <si>
    <t>1.6 Тех. Обслуживание лифтов</t>
  </si>
  <si>
    <t>2.Текущий ремонт, всего:</t>
  </si>
  <si>
    <t>Часть 3</t>
  </si>
  <si>
    <t>1. Случаи снижения платы за качество оказываемых  услуг:</t>
  </si>
  <si>
    <t xml:space="preserve"> ООО "Управляющая компания Ленинского района"</t>
  </si>
  <si>
    <t>3. Техническая характеристика дома:</t>
  </si>
  <si>
    <t xml:space="preserve">                       об исполнении договора управления многоквартирным домом </t>
  </si>
  <si>
    <t>1.Сведения об Управляющей компании Ленинского района</t>
  </si>
  <si>
    <t>1.1 Обслуж. общедом. коммуникаций</t>
  </si>
  <si>
    <t>1.3 Сан содерж. л/клеток</t>
  </si>
  <si>
    <t>1.4 Сан содерж. м/провода</t>
  </si>
  <si>
    <t xml:space="preserve">     uk-lr.ru</t>
  </si>
  <si>
    <t>Наименование работ</t>
  </si>
  <si>
    <t>период</t>
  </si>
  <si>
    <t>количество</t>
  </si>
  <si>
    <t>сумма снижения, руб.</t>
  </si>
  <si>
    <t>Вид услуги</t>
  </si>
  <si>
    <t xml:space="preserve">                                     ПЕРЕЧЕНЬ УСЛУГ</t>
  </si>
  <si>
    <t>тариф</t>
  </si>
  <si>
    <t>Остат (+) долг (-)          на нач отчет периода</t>
  </si>
  <si>
    <t>Выставлено в квитанциях</t>
  </si>
  <si>
    <t>Факт оплаты</t>
  </si>
  <si>
    <t>Выполнены работы</t>
  </si>
  <si>
    <t>Остат (+) долг (-)          на конец отчет периода</t>
  </si>
  <si>
    <t>1.Содержание жилья, Всего</t>
  </si>
  <si>
    <t>в том числе: услуги подрядчиков</t>
  </si>
  <si>
    <t>услуги по управлению</t>
  </si>
  <si>
    <t>Расшифровка статьи "Содержание жилья" по видам услуг</t>
  </si>
  <si>
    <t>в том числе: на текущий ремонт</t>
  </si>
  <si>
    <t>Договор управления</t>
  </si>
  <si>
    <t>от 27 .04. 2005г. Серия 25 № 01277949</t>
  </si>
  <si>
    <t>нет</t>
  </si>
  <si>
    <t xml:space="preserve">Генеральный директор </t>
  </si>
  <si>
    <t>В.П. Козлов</t>
  </si>
  <si>
    <t xml:space="preserve">ООО "Управляющая компания </t>
  </si>
  <si>
    <t>Ленинского района":</t>
  </si>
  <si>
    <t>телефоны:</t>
  </si>
  <si>
    <t>Санитарный отдел-</t>
  </si>
  <si>
    <t>Производственный отдел-</t>
  </si>
  <si>
    <t>2-220-388</t>
  </si>
  <si>
    <t>Плановый отдел-</t>
  </si>
  <si>
    <t>2-265-417</t>
  </si>
  <si>
    <t>uklr2006@mail.ru</t>
  </si>
  <si>
    <t>2-260-343</t>
  </si>
  <si>
    <t xml:space="preserve">Контактные телефоны: </t>
  </si>
  <si>
    <t>приемная</t>
  </si>
  <si>
    <t xml:space="preserve">    2-266-571</t>
  </si>
  <si>
    <t>юридический отдел</t>
  </si>
  <si>
    <t xml:space="preserve">    2-223-647 </t>
  </si>
  <si>
    <t>производственный отдел</t>
  </si>
  <si>
    <t xml:space="preserve">    2-220-388</t>
  </si>
  <si>
    <t>экономический отдел</t>
  </si>
  <si>
    <t xml:space="preserve">    2-265-417</t>
  </si>
  <si>
    <t>гл.инженер</t>
  </si>
  <si>
    <t xml:space="preserve">    2-205-087</t>
  </si>
  <si>
    <t>санитарный отдел</t>
  </si>
  <si>
    <t xml:space="preserve">    2-222-160</t>
  </si>
  <si>
    <t>гл.энергетик, инж.по лифтам</t>
  </si>
  <si>
    <t xml:space="preserve">    2-223-142</t>
  </si>
  <si>
    <t>ООО " Ярд"</t>
  </si>
  <si>
    <t>№ 14 по ул. Октябрьская</t>
  </si>
  <si>
    <t>01.07.2008г.</t>
  </si>
  <si>
    <t>Часть 4</t>
  </si>
  <si>
    <t>ООО "Комфорт"</t>
  </si>
  <si>
    <t>ул. Тунгусская, 8</t>
  </si>
  <si>
    <t>Колличество проживающих</t>
  </si>
  <si>
    <t>ИТОГО ПО ДОМУ:</t>
  </si>
  <si>
    <t>обязательное страхование лифтов, исп.Ресо-Гарантия</t>
  </si>
  <si>
    <t>Техническое обслуживание лифтов</t>
  </si>
  <si>
    <t>Часть 2.( форма 2.8 стандарта раскрытия информации)</t>
  </si>
  <si>
    <t>переплата потребителями</t>
  </si>
  <si>
    <t>задолженность потребителей</t>
  </si>
  <si>
    <t>Всего д/средств с учетом остатков</t>
  </si>
  <si>
    <t>сумма, т.р.</t>
  </si>
  <si>
    <t>3.Коммунальные услуги, всего:</t>
  </si>
  <si>
    <t xml:space="preserve">в том числе: </t>
  </si>
  <si>
    <t>ХВС на содержание ОИ МКД</t>
  </si>
  <si>
    <t>отведение сточных вод</t>
  </si>
  <si>
    <t>ГВС на содержание ОИ МКД</t>
  </si>
  <si>
    <t>эл.энергия на содержание ОИ МКД</t>
  </si>
  <si>
    <t xml:space="preserve">                       Отчет ООО "Управляющей компании Ленинского района"  за 2018 г.</t>
  </si>
  <si>
    <t>1.Отчет об исполнении договора управления за 2018 г.(тыс.р.)</t>
  </si>
  <si>
    <t>переходящие остатки д/ср-в на начало 01.01. 2018 г.</t>
  </si>
  <si>
    <t xml:space="preserve"> начисления и фактическое поступление средств по статьям затрат за 2018 г.(тыс.р.)</t>
  </si>
  <si>
    <t>переходящие остатки д/ср-в на конец  2018 г.</t>
  </si>
  <si>
    <t>3. Перечень работ, выполненных по статье " текущий ремонт"  в 2018 году.</t>
  </si>
  <si>
    <t>РесоГарантия</t>
  </si>
  <si>
    <t>Санитарная вырубка деревьев, вывоз и утилизация</t>
  </si>
  <si>
    <t>компл</t>
  </si>
  <si>
    <t>Вертикаль</t>
  </si>
  <si>
    <t>Ремонт купе кабины лифта</t>
  </si>
  <si>
    <t>Лифт ДВ</t>
  </si>
  <si>
    <t>укладка керамогранита в подъезде</t>
  </si>
  <si>
    <t>56 кв.м</t>
  </si>
  <si>
    <t>ООО ТСГ</t>
  </si>
  <si>
    <t>двери деревянные</t>
  </si>
  <si>
    <t>3 шт</t>
  </si>
  <si>
    <t>Фаска</t>
  </si>
  <si>
    <t>косметический ремонт подъезда</t>
  </si>
  <si>
    <t>910 кв.м</t>
  </si>
  <si>
    <t>ремонт кровли козырька над входом</t>
  </si>
  <si>
    <t>9,5 кв.м</t>
  </si>
  <si>
    <t>4. Прочие работы и услуги:</t>
  </si>
  <si>
    <t>ИП Козицкий (интернет)</t>
  </si>
  <si>
    <t>250 р</t>
  </si>
  <si>
    <t>в т.ч услуги по управлению, налоги</t>
  </si>
  <si>
    <t>План по статье "текущий ремонт" на 2019 год</t>
  </si>
  <si>
    <t>предложение Управляющей компании: Ремонт инженерных сетей ХГВС и ЦО, ремонт отмостки , цоколя.Выполнение работ возможно по мере накопления средств на счету дома, либо за счет дополнительгного сбора.</t>
  </si>
  <si>
    <r>
      <t xml:space="preserve">ИСХ  № </t>
    </r>
    <r>
      <rPr>
        <b/>
        <u/>
        <sz val="9"/>
        <color theme="1"/>
        <rFont val="Calibri"/>
        <family val="2"/>
        <charset val="204"/>
        <scheme val="minor"/>
      </rPr>
      <t xml:space="preserve">  336/02 от 18.02.2019 г.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</si>
</sst>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u/>
      <sz val="9"/>
      <color theme="1"/>
      <name val="Calibri"/>
      <family val="2"/>
      <charset val="204"/>
      <scheme val="minor"/>
    </font>
    <font>
      <sz val="9"/>
      <color theme="10"/>
      <name val="Calibri"/>
      <family val="2"/>
      <charset val="204"/>
    </font>
    <font>
      <sz val="8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51">
    <xf numFmtId="0" fontId="0" fillId="0" borderId="0" xfId="0"/>
    <xf numFmtId="0" fontId="1" fillId="0" borderId="0" xfId="1"/>
    <xf numFmtId="0" fontId="2" fillId="0" borderId="0" xfId="1" applyFont="1"/>
    <xf numFmtId="0" fontId="0" fillId="0" borderId="0" xfId="0" applyFill="1"/>
    <xf numFmtId="0" fontId="4" fillId="0" borderId="0" xfId="0" applyFont="1"/>
    <xf numFmtId="0" fontId="0" fillId="0" borderId="0" xfId="0" applyFill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9" xfId="1" applyFont="1" applyFill="1" applyBorder="1" applyAlignment="1">
      <alignment horizontal="left"/>
    </xf>
    <xf numFmtId="0" fontId="3" fillId="0" borderId="1" xfId="0" applyFont="1" applyFill="1" applyBorder="1"/>
    <xf numFmtId="0" fontId="3" fillId="0" borderId="2" xfId="0" applyFont="1" applyBorder="1"/>
    <xf numFmtId="0" fontId="3" fillId="0" borderId="0" xfId="0" applyFont="1" applyBorder="1"/>
    <xf numFmtId="49" fontId="10" fillId="0" borderId="1" xfId="1" applyNumberFormat="1" applyFont="1" applyFill="1" applyBorder="1" applyAlignment="1">
      <alignment horizontal="center"/>
    </xf>
    <xf numFmtId="0" fontId="10" fillId="0" borderId="1" xfId="1" applyFont="1" applyFill="1" applyBorder="1"/>
    <xf numFmtId="0" fontId="10" fillId="0" borderId="1" xfId="1" applyFont="1" applyFill="1" applyBorder="1" applyAlignment="1">
      <alignment wrapText="1"/>
    </xf>
    <xf numFmtId="0" fontId="11" fillId="0" borderId="9" xfId="1" applyFont="1" applyFill="1" applyBorder="1" applyAlignment="1">
      <alignment horizontal="left"/>
    </xf>
    <xf numFmtId="0" fontId="10" fillId="0" borderId="9" xfId="1" applyFont="1" applyFill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0" xfId="0" applyFont="1"/>
    <xf numFmtId="0" fontId="9" fillId="0" borderId="0" xfId="0" applyFont="1"/>
    <xf numFmtId="0" fontId="12" fillId="0" borderId="0" xfId="0" applyFont="1"/>
    <xf numFmtId="0" fontId="7" fillId="0" borderId="0" xfId="0" applyFont="1"/>
    <xf numFmtId="0" fontId="6" fillId="0" borderId="0" xfId="0" applyFont="1"/>
    <xf numFmtId="0" fontId="8" fillId="0" borderId="0" xfId="0" applyFont="1"/>
    <xf numFmtId="49" fontId="10" fillId="0" borderId="9" xfId="1" applyNumberFormat="1" applyFont="1" applyFill="1" applyBorder="1" applyAlignment="1">
      <alignment horizontal="center"/>
    </xf>
    <xf numFmtId="0" fontId="10" fillId="0" borderId="9" xfId="1" applyFont="1" applyFill="1" applyBorder="1"/>
    <xf numFmtId="0" fontId="10" fillId="0" borderId="1" xfId="1" applyFont="1" applyFill="1" applyBorder="1" applyAlignment="1"/>
    <xf numFmtId="0" fontId="3" fillId="0" borderId="0" xfId="0" applyFont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/>
    <xf numFmtId="0" fontId="0" fillId="0" borderId="0" xfId="0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3" fillId="0" borderId="8" xfId="0" applyFont="1" applyBorder="1"/>
    <xf numFmtId="164" fontId="9" fillId="0" borderId="1" xfId="0" applyNumberFormat="1" applyFont="1" applyFill="1" applyBorder="1" applyAlignment="1">
      <alignment horizontal="center" wrapText="1"/>
    </xf>
    <xf numFmtId="164" fontId="9" fillId="0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11" fillId="0" borderId="2" xfId="1" applyFont="1" applyFill="1" applyBorder="1" applyAlignment="1">
      <alignment horizontal="left" wrapText="1"/>
    </xf>
    <xf numFmtId="0" fontId="11" fillId="0" borderId="7" xfId="1" applyFont="1" applyFill="1" applyBorder="1" applyAlignment="1">
      <alignment horizontal="left" wrapText="1"/>
    </xf>
    <xf numFmtId="0" fontId="11" fillId="0" borderId="8" xfId="1" applyFont="1" applyFill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15" fillId="0" borderId="1" xfId="0" applyFont="1" applyBorder="1" applyAlignment="1"/>
    <xf numFmtId="0" fontId="15" fillId="0" borderId="1" xfId="0" applyFont="1" applyBorder="1"/>
    <xf numFmtId="0" fontId="15" fillId="0" borderId="1" xfId="0" applyFont="1" applyFill="1" applyBorder="1" applyAlignment="1"/>
    <xf numFmtId="0" fontId="9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0" fillId="2" borderId="0" xfId="0" applyFill="1" applyAlignment="1">
      <alignment horizontal="center"/>
    </xf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164" fontId="0" fillId="0" borderId="0" xfId="0" applyNumberFormat="1"/>
    <xf numFmtId="2" fontId="3" fillId="0" borderId="1" xfId="0" applyNumberFormat="1" applyFont="1" applyFill="1" applyBorder="1" applyAlignment="1">
      <alignment horizontal="center"/>
    </xf>
    <xf numFmtId="17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0" fontId="12" fillId="0" borderId="0" xfId="0" applyFont="1" applyBorder="1" applyAlignment="1"/>
    <xf numFmtId="0" fontId="4" fillId="0" borderId="0" xfId="0" applyFont="1" applyBorder="1" applyAlignment="1"/>
    <xf numFmtId="17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164" fontId="12" fillId="0" borderId="0" xfId="0" applyNumberFormat="1" applyFont="1" applyBorder="1" applyAlignment="1">
      <alignment horizontal="center"/>
    </xf>
    <xf numFmtId="0" fontId="4" fillId="0" borderId="8" xfId="0" applyFont="1" applyBorder="1" applyAlignment="1"/>
    <xf numFmtId="0" fontId="3" fillId="0" borderId="2" xfId="0" applyFont="1" applyFill="1" applyBorder="1" applyAlignment="1">
      <alignment horizontal="center"/>
    </xf>
    <xf numFmtId="0" fontId="9" fillId="0" borderId="2" xfId="0" applyFont="1" applyFill="1" applyBorder="1" applyAlignment="1"/>
    <xf numFmtId="0" fontId="9" fillId="0" borderId="2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9" fillId="0" borderId="0" xfId="0" applyFont="1" applyFill="1"/>
    <xf numFmtId="0" fontId="9" fillId="0" borderId="9" xfId="0" applyFont="1" applyFill="1" applyBorder="1" applyAlignment="1"/>
    <xf numFmtId="164" fontId="9" fillId="0" borderId="9" xfId="0" applyNumberFormat="1" applyFont="1" applyFill="1" applyBorder="1" applyAlignment="1">
      <alignment horizontal="center"/>
    </xf>
    <xf numFmtId="0" fontId="9" fillId="0" borderId="9" xfId="0" applyFont="1" applyFill="1" applyBorder="1"/>
    <xf numFmtId="0" fontId="9" fillId="0" borderId="9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Border="1"/>
    <xf numFmtId="0" fontId="9" fillId="0" borderId="1" xfId="0" applyFont="1" applyFill="1" applyBorder="1" applyAlignment="1"/>
    <xf numFmtId="2" fontId="9" fillId="0" borderId="1" xfId="0" applyNumberFormat="1" applyFont="1" applyFill="1" applyBorder="1" applyAlignment="1">
      <alignment horizontal="center"/>
    </xf>
    <xf numFmtId="0" fontId="9" fillId="0" borderId="9" xfId="0" applyFont="1" applyFill="1" applyBorder="1" applyAlignment="1">
      <alignment wrapText="1"/>
    </xf>
    <xf numFmtId="0" fontId="9" fillId="0" borderId="7" xfId="0" applyFont="1" applyFill="1" applyBorder="1" applyAlignment="1">
      <alignment wrapText="1"/>
    </xf>
    <xf numFmtId="0" fontId="9" fillId="0" borderId="8" xfId="0" applyFont="1" applyFill="1" applyBorder="1" applyAlignment="1">
      <alignment wrapText="1"/>
    </xf>
    <xf numFmtId="0" fontId="16" fillId="0" borderId="0" xfId="0" applyFont="1"/>
    <xf numFmtId="0" fontId="16" fillId="0" borderId="0" xfId="0" applyFont="1" applyAlignment="1">
      <alignment horizontal="center"/>
    </xf>
    <xf numFmtId="164" fontId="16" fillId="0" borderId="0" xfId="0" applyNumberFormat="1" applyFont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0" fillId="0" borderId="7" xfId="0" applyBorder="1" applyAlignment="1">
      <alignment horizontal="left"/>
    </xf>
    <xf numFmtId="14" fontId="3" fillId="0" borderId="2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1" fillId="0" borderId="2" xfId="1" applyFont="1" applyFill="1" applyBorder="1" applyAlignment="1">
      <alignment horizontal="left" wrapText="1"/>
    </xf>
    <xf numFmtId="0" fontId="11" fillId="0" borderId="7" xfId="1" applyFont="1" applyFill="1" applyBorder="1" applyAlignment="1">
      <alignment horizontal="left" wrapText="1"/>
    </xf>
    <xf numFmtId="0" fontId="11" fillId="0" borderId="8" xfId="1" applyFont="1" applyFill="1" applyBorder="1" applyAlignment="1">
      <alignment horizontal="left" wrapText="1"/>
    </xf>
    <xf numFmtId="0" fontId="10" fillId="0" borderId="2" xfId="1" applyFont="1" applyFill="1" applyBorder="1" applyAlignment="1">
      <alignment horizontal="center"/>
    </xf>
    <xf numFmtId="0" fontId="10" fillId="0" borderId="8" xfId="1" applyFont="1" applyFill="1" applyBorder="1" applyAlignment="1">
      <alignment horizontal="center"/>
    </xf>
    <xf numFmtId="49" fontId="10" fillId="0" borderId="2" xfId="1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49" fontId="5" fillId="0" borderId="2" xfId="2" applyNumberFormat="1" applyFill="1" applyBorder="1" applyAlignment="1" applyProtection="1">
      <alignment horizontal="center"/>
    </xf>
    <xf numFmtId="49" fontId="5" fillId="0" borderId="8" xfId="2" applyNumberFormat="1" applyFill="1" applyBorder="1" applyAlignment="1" applyProtection="1">
      <alignment horizontal="center"/>
    </xf>
    <xf numFmtId="49" fontId="14" fillId="0" borderId="2" xfId="2" applyNumberFormat="1" applyFont="1" applyFill="1" applyBorder="1" applyAlignment="1" applyProtection="1">
      <alignment horizontal="center"/>
    </xf>
    <xf numFmtId="49" fontId="14" fillId="0" borderId="8" xfId="2" applyNumberFormat="1" applyFont="1" applyFill="1" applyBorder="1" applyAlignment="1" applyProtection="1">
      <alignment horizontal="center"/>
    </xf>
    <xf numFmtId="49" fontId="10" fillId="0" borderId="8" xfId="1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9" fillId="0" borderId="2" xfId="0" applyFont="1" applyFill="1" applyBorder="1" applyAlignment="1">
      <alignment horizontal="left"/>
    </xf>
    <xf numFmtId="0" fontId="0" fillId="0" borderId="8" xfId="0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2" xfId="0" applyFont="1" applyBorder="1" applyAlignment="1">
      <alignment horizontal="center"/>
    </xf>
    <xf numFmtId="2" fontId="3" fillId="0" borderId="3" xfId="0" applyNumberFormat="1" applyFont="1" applyBorder="1" applyAlignment="1">
      <alignment horizontal="center" wrapText="1"/>
    </xf>
    <xf numFmtId="2" fontId="3" fillId="0" borderId="5" xfId="0" applyNumberFormat="1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11" xfId="0" applyFont="1" applyBorder="1" applyAlignment="1">
      <alignment wrapText="1"/>
    </xf>
    <xf numFmtId="164" fontId="9" fillId="0" borderId="3" xfId="0" applyNumberFormat="1" applyFont="1" applyBorder="1" applyAlignment="1">
      <alignment horizontal="center" wrapText="1"/>
    </xf>
    <xf numFmtId="164" fontId="9" fillId="0" borderId="5" xfId="0" applyNumberFormat="1" applyFont="1" applyBorder="1" applyAlignment="1">
      <alignment horizontal="center" wrapText="1"/>
    </xf>
    <xf numFmtId="0" fontId="9" fillId="0" borderId="2" xfId="0" applyFont="1" applyFill="1" applyBorder="1" applyAlignment="1"/>
    <xf numFmtId="0" fontId="4" fillId="0" borderId="8" xfId="0" applyFont="1" applyBorder="1" applyAlignment="1"/>
    <xf numFmtId="0" fontId="0" fillId="0" borderId="8" xfId="0" applyBorder="1" applyAlignment="1"/>
    <xf numFmtId="0" fontId="9" fillId="0" borderId="2" xfId="0" applyFont="1" applyFill="1" applyBorder="1" applyAlignment="1">
      <alignment horizontal="center"/>
    </xf>
    <xf numFmtId="0" fontId="0" fillId="0" borderId="7" xfId="0" applyBorder="1" applyAlignment="1"/>
    <xf numFmtId="0" fontId="3" fillId="0" borderId="2" xfId="0" applyFont="1" applyFill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9" fillId="0" borderId="2" xfId="0" applyFont="1" applyFill="1" applyBorder="1" applyAlignment="1">
      <alignment wrapText="1"/>
    </xf>
    <xf numFmtId="0" fontId="0" fillId="0" borderId="8" xfId="0" applyBorder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7" xfId="0" applyFont="1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12" fillId="0" borderId="2" xfId="0" applyFont="1" applyBorder="1" applyAlignment="1"/>
    <xf numFmtId="0" fontId="4" fillId="0" borderId="7" xfId="0" applyFont="1" applyBorder="1" applyAlignment="1"/>
    <xf numFmtId="0" fontId="6" fillId="0" borderId="2" xfId="0" applyFont="1" applyBorder="1" applyAlignment="1"/>
    <xf numFmtId="0" fontId="4" fillId="0" borderId="8" xfId="0" applyFont="1" applyBorder="1" applyAlignment="1">
      <alignment horizontal="left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ukl2006@mail.ru" TargetMode="External"/><Relationship Id="rId1" Type="http://schemas.openxmlformats.org/officeDocument/2006/relationships/hyperlink" Target="mailto:uklr2006@mail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abSelected="1" workbookViewId="0">
      <selection activeCell="A4" sqref="A4:XFD4"/>
    </sheetView>
  </sheetViews>
  <sheetFormatPr defaultRowHeight="15" x14ac:dyDescent="0.25"/>
  <cols>
    <col min="1" max="1" width="4.7109375" customWidth="1"/>
    <col min="2" max="2" width="26.5703125" customWidth="1"/>
    <col min="3" max="3" width="26.85546875" customWidth="1"/>
    <col min="4" max="4" width="27.28515625" customWidth="1"/>
    <col min="5" max="5" width="31.85546875" customWidth="1"/>
  </cols>
  <sheetData>
    <row r="1" spans="1:4" x14ac:dyDescent="0.25">
      <c r="A1" s="2" t="s">
        <v>127</v>
      </c>
      <c r="C1" s="1"/>
    </row>
    <row r="2" spans="1:4" ht="15" customHeight="1" x14ac:dyDescent="0.25">
      <c r="A2" s="2" t="s">
        <v>53</v>
      </c>
      <c r="C2" s="4"/>
    </row>
    <row r="3" spans="1:4" ht="15.75" x14ac:dyDescent="0.25">
      <c r="B3" s="4" t="s">
        <v>10</v>
      </c>
      <c r="C3" s="23" t="s">
        <v>107</v>
      </c>
    </row>
    <row r="4" spans="1:4" ht="14.25" customHeight="1" x14ac:dyDescent="0.25">
      <c r="A4" s="21" t="s">
        <v>155</v>
      </c>
      <c r="C4" s="4"/>
    </row>
    <row r="5" spans="1:4" ht="15" customHeight="1" x14ac:dyDescent="0.25">
      <c r="A5" s="4" t="s">
        <v>8</v>
      </c>
      <c r="C5" s="4"/>
    </row>
    <row r="6" spans="1:4" s="22" customFormat="1" ht="12.75" customHeight="1" x14ac:dyDescent="0.25">
      <c r="A6" s="4" t="s">
        <v>54</v>
      </c>
      <c r="C6" s="20"/>
    </row>
    <row r="7" spans="1:4" s="22" customFormat="1" ht="12.75" customHeight="1" x14ac:dyDescent="0.25">
      <c r="A7" s="5"/>
      <c r="B7"/>
      <c r="C7"/>
      <c r="D7"/>
    </row>
    <row r="8" spans="1:4" s="3" customFormat="1" ht="15" customHeight="1" x14ac:dyDescent="0.25">
      <c r="A8" s="12" t="s">
        <v>0</v>
      </c>
      <c r="B8" s="13" t="s">
        <v>9</v>
      </c>
      <c r="C8" s="26" t="s">
        <v>51</v>
      </c>
      <c r="D8" s="9"/>
    </row>
    <row r="9" spans="1:4" s="3" customFormat="1" ht="12" customHeight="1" x14ac:dyDescent="0.25">
      <c r="A9" s="12" t="s">
        <v>1</v>
      </c>
      <c r="B9" s="13" t="s">
        <v>11</v>
      </c>
      <c r="C9" s="107" t="s">
        <v>12</v>
      </c>
      <c r="D9" s="108"/>
    </row>
    <row r="10" spans="1:4" s="3" customFormat="1" ht="24" customHeight="1" x14ac:dyDescent="0.25">
      <c r="A10" s="12" t="s">
        <v>2</v>
      </c>
      <c r="B10" s="14" t="s">
        <v>13</v>
      </c>
      <c r="C10" s="109" t="s">
        <v>77</v>
      </c>
      <c r="D10" s="103"/>
    </row>
    <row r="11" spans="1:4" s="3" customFormat="1" ht="15" customHeight="1" x14ac:dyDescent="0.25">
      <c r="A11" s="12" t="s">
        <v>3</v>
      </c>
      <c r="B11" s="13" t="s">
        <v>14</v>
      </c>
      <c r="C11" s="107" t="s">
        <v>15</v>
      </c>
      <c r="D11" s="108"/>
    </row>
    <row r="12" spans="1:4" s="3" customFormat="1" ht="15" customHeight="1" x14ac:dyDescent="0.25">
      <c r="A12" s="110">
        <v>5</v>
      </c>
      <c r="B12" s="110" t="s">
        <v>91</v>
      </c>
      <c r="C12" s="50" t="s">
        <v>92</v>
      </c>
      <c r="D12" s="51" t="s">
        <v>93</v>
      </c>
    </row>
    <row r="13" spans="1:4" s="3" customFormat="1" ht="14.25" customHeight="1" x14ac:dyDescent="0.25">
      <c r="A13" s="110"/>
      <c r="B13" s="110"/>
      <c r="C13" s="50" t="s">
        <v>94</v>
      </c>
      <c r="D13" s="51" t="s">
        <v>95</v>
      </c>
    </row>
    <row r="14" spans="1:4" s="3" customFormat="1" x14ac:dyDescent="0.25">
      <c r="A14" s="110"/>
      <c r="B14" s="110"/>
      <c r="C14" s="50" t="s">
        <v>96</v>
      </c>
      <c r="D14" s="51" t="s">
        <v>97</v>
      </c>
    </row>
    <row r="15" spans="1:4" s="3" customFormat="1" ht="16.5" customHeight="1" x14ac:dyDescent="0.25">
      <c r="A15" s="110"/>
      <c r="B15" s="110"/>
      <c r="C15" s="50" t="s">
        <v>98</v>
      </c>
      <c r="D15" s="51" t="s">
        <v>99</v>
      </c>
    </row>
    <row r="16" spans="1:4" s="3" customFormat="1" ht="16.5" customHeight="1" x14ac:dyDescent="0.25">
      <c r="A16" s="110"/>
      <c r="B16" s="110"/>
      <c r="C16" s="50" t="s">
        <v>100</v>
      </c>
      <c r="D16" s="51" t="s">
        <v>101</v>
      </c>
    </row>
    <row r="17" spans="1:4" s="5" customFormat="1" ht="15.75" customHeight="1" x14ac:dyDescent="0.25">
      <c r="A17" s="110"/>
      <c r="B17" s="110"/>
      <c r="C17" s="50" t="s">
        <v>102</v>
      </c>
      <c r="D17" s="51" t="s">
        <v>103</v>
      </c>
    </row>
    <row r="18" spans="1:4" s="5" customFormat="1" ht="15.75" customHeight="1" x14ac:dyDescent="0.25">
      <c r="A18" s="110"/>
      <c r="B18" s="110"/>
      <c r="C18" s="52" t="s">
        <v>104</v>
      </c>
      <c r="D18" s="51" t="s">
        <v>105</v>
      </c>
    </row>
    <row r="19" spans="1:4" ht="21.75" customHeight="1" x14ac:dyDescent="0.25">
      <c r="A19" s="12" t="s">
        <v>4</v>
      </c>
      <c r="B19" s="13" t="s">
        <v>16</v>
      </c>
      <c r="C19" s="111" t="s">
        <v>89</v>
      </c>
      <c r="D19" s="112"/>
    </row>
    <row r="20" spans="1:4" s="5" customFormat="1" ht="20.25" customHeight="1" x14ac:dyDescent="0.25">
      <c r="A20" s="12" t="s">
        <v>5</v>
      </c>
      <c r="B20" s="13" t="s">
        <v>17</v>
      </c>
      <c r="C20" s="113" t="s">
        <v>58</v>
      </c>
      <c r="D20" s="114"/>
    </row>
    <row r="21" spans="1:4" s="5" customFormat="1" ht="15" customHeight="1" x14ac:dyDescent="0.25">
      <c r="A21" s="12" t="s">
        <v>6</v>
      </c>
      <c r="B21" s="13" t="s">
        <v>18</v>
      </c>
      <c r="C21" s="109" t="s">
        <v>19</v>
      </c>
      <c r="D21" s="115"/>
    </row>
    <row r="22" spans="1:4" ht="13.5" customHeight="1" x14ac:dyDescent="0.25">
      <c r="A22" s="24"/>
      <c r="B22" s="25"/>
      <c r="C22" s="24"/>
      <c r="D22" s="24"/>
    </row>
    <row r="23" spans="1:4" x14ac:dyDescent="0.25">
      <c r="A23" s="8" t="s">
        <v>20</v>
      </c>
      <c r="B23" s="16"/>
      <c r="C23" s="16"/>
      <c r="D23" s="16"/>
    </row>
    <row r="24" spans="1:4" ht="12.75" customHeight="1" x14ac:dyDescent="0.25">
      <c r="A24" s="15"/>
      <c r="B24" s="16"/>
      <c r="C24" s="16"/>
      <c r="D24" s="16"/>
    </row>
    <row r="25" spans="1:4" ht="23.25" x14ac:dyDescent="0.25">
      <c r="A25" s="6"/>
      <c r="B25" s="17" t="s">
        <v>21</v>
      </c>
      <c r="C25" s="7" t="s">
        <v>22</v>
      </c>
      <c r="D25" s="49" t="s">
        <v>23</v>
      </c>
    </row>
    <row r="26" spans="1:4" ht="27" customHeight="1" x14ac:dyDescent="0.25">
      <c r="A26" s="104" t="s">
        <v>26</v>
      </c>
      <c r="B26" s="105"/>
      <c r="C26" s="105"/>
      <c r="D26" s="106"/>
    </row>
    <row r="27" spans="1:4" ht="12" customHeight="1" x14ac:dyDescent="0.25">
      <c r="A27" s="46"/>
      <c r="B27" s="47"/>
      <c r="C27" s="47"/>
      <c r="D27" s="48"/>
    </row>
    <row r="28" spans="1:4" x14ac:dyDescent="0.25">
      <c r="A28" s="7">
        <v>1</v>
      </c>
      <c r="B28" s="6" t="s">
        <v>106</v>
      </c>
      <c r="C28" s="6" t="s">
        <v>24</v>
      </c>
      <c r="D28" s="6" t="s">
        <v>25</v>
      </c>
    </row>
    <row r="29" spans="1:4" ht="14.25" customHeight="1" x14ac:dyDescent="0.25">
      <c r="A29" s="19" t="s">
        <v>27</v>
      </c>
      <c r="B29" s="18"/>
      <c r="C29" s="18"/>
      <c r="D29" s="18"/>
    </row>
    <row r="30" spans="1:4" ht="13.5" customHeight="1" x14ac:dyDescent="0.25">
      <c r="A30" s="7">
        <v>1</v>
      </c>
      <c r="B30" s="6" t="s">
        <v>110</v>
      </c>
      <c r="C30" s="6" t="s">
        <v>24</v>
      </c>
      <c r="D30" s="10" t="s">
        <v>90</v>
      </c>
    </row>
    <row r="31" spans="1:4" x14ac:dyDescent="0.25">
      <c r="A31" s="19" t="s">
        <v>43</v>
      </c>
      <c r="B31" s="18"/>
      <c r="C31" s="18"/>
      <c r="D31" s="18"/>
    </row>
    <row r="32" spans="1:4" x14ac:dyDescent="0.25">
      <c r="A32" s="19" t="s">
        <v>44</v>
      </c>
      <c r="B32" s="18"/>
      <c r="C32" s="18"/>
      <c r="D32" s="18"/>
    </row>
    <row r="33" spans="1:4" x14ac:dyDescent="0.25">
      <c r="A33" s="7">
        <v>1</v>
      </c>
      <c r="B33" s="6" t="s">
        <v>28</v>
      </c>
      <c r="C33" s="6" t="s">
        <v>111</v>
      </c>
      <c r="D33" s="10" t="s">
        <v>29</v>
      </c>
    </row>
    <row r="34" spans="1:4" x14ac:dyDescent="0.25">
      <c r="A34" s="19" t="s">
        <v>30</v>
      </c>
      <c r="B34" s="18"/>
      <c r="C34" s="18"/>
      <c r="D34" s="18"/>
    </row>
    <row r="35" spans="1:4" x14ac:dyDescent="0.25">
      <c r="A35" s="7">
        <v>1</v>
      </c>
      <c r="B35" s="6" t="s">
        <v>31</v>
      </c>
      <c r="C35" s="6" t="s">
        <v>24</v>
      </c>
      <c r="D35" s="6" t="s">
        <v>32</v>
      </c>
    </row>
    <row r="36" spans="1:4" ht="15" customHeight="1" x14ac:dyDescent="0.25">
      <c r="A36" s="19" t="s">
        <v>33</v>
      </c>
      <c r="B36" s="18"/>
      <c r="C36" s="18"/>
      <c r="D36" s="18"/>
    </row>
    <row r="37" spans="1:4" x14ac:dyDescent="0.25">
      <c r="A37" s="7">
        <v>1</v>
      </c>
      <c r="B37" s="6" t="s">
        <v>34</v>
      </c>
      <c r="C37" s="6" t="s">
        <v>24</v>
      </c>
      <c r="D37" s="6" t="s">
        <v>25</v>
      </c>
    </row>
    <row r="38" spans="1:4" ht="9.75" customHeight="1" x14ac:dyDescent="0.25">
      <c r="A38" s="27"/>
      <c r="B38" s="11"/>
      <c r="C38" s="11"/>
      <c r="D38" s="11"/>
    </row>
    <row r="39" spans="1:4" x14ac:dyDescent="0.25">
      <c r="A39" s="4" t="s">
        <v>52</v>
      </c>
      <c r="B39" s="18"/>
      <c r="C39" s="18"/>
      <c r="D39" s="18"/>
    </row>
    <row r="40" spans="1:4" ht="15" customHeight="1" x14ac:dyDescent="0.25">
      <c r="A40" s="7">
        <v>1</v>
      </c>
      <c r="B40" s="6" t="s">
        <v>35</v>
      </c>
      <c r="C40" s="102">
        <v>1968</v>
      </c>
      <c r="D40" s="101"/>
    </row>
    <row r="41" spans="1:4" x14ac:dyDescent="0.25">
      <c r="A41" s="7">
        <v>2</v>
      </c>
      <c r="B41" s="6" t="s">
        <v>37</v>
      </c>
      <c r="C41" s="102">
        <v>9</v>
      </c>
      <c r="D41" s="101"/>
    </row>
    <row r="42" spans="1:4" x14ac:dyDescent="0.25">
      <c r="A42" s="7">
        <v>3</v>
      </c>
      <c r="B42" s="6" t="s">
        <v>38</v>
      </c>
      <c r="C42" s="102">
        <v>1</v>
      </c>
      <c r="D42" s="101"/>
    </row>
    <row r="43" spans="1:4" ht="15" customHeight="1" x14ac:dyDescent="0.25">
      <c r="A43" s="7">
        <v>4</v>
      </c>
      <c r="B43" s="6" t="s">
        <v>36</v>
      </c>
      <c r="C43" s="102">
        <v>1</v>
      </c>
      <c r="D43" s="101"/>
    </row>
    <row r="44" spans="1:4" x14ac:dyDescent="0.25">
      <c r="A44" s="7">
        <v>5</v>
      </c>
      <c r="B44" s="6" t="s">
        <v>39</v>
      </c>
      <c r="C44" s="102">
        <v>1</v>
      </c>
      <c r="D44" s="101"/>
    </row>
    <row r="45" spans="1:4" x14ac:dyDescent="0.25">
      <c r="A45" s="7">
        <v>6</v>
      </c>
      <c r="B45" s="6" t="s">
        <v>40</v>
      </c>
      <c r="C45" s="102">
        <v>2261</v>
      </c>
      <c r="D45" s="101"/>
    </row>
    <row r="46" spans="1:4" ht="15" customHeight="1" x14ac:dyDescent="0.25">
      <c r="A46" s="7">
        <v>7</v>
      </c>
      <c r="B46" s="6" t="s">
        <v>41</v>
      </c>
      <c r="C46" s="102" t="s">
        <v>78</v>
      </c>
      <c r="D46" s="101"/>
    </row>
    <row r="47" spans="1:4" x14ac:dyDescent="0.25">
      <c r="A47" s="7">
        <v>8</v>
      </c>
      <c r="B47" s="6" t="s">
        <v>42</v>
      </c>
      <c r="C47" s="102">
        <v>342.5</v>
      </c>
      <c r="D47" s="101"/>
    </row>
    <row r="48" spans="1:4" x14ac:dyDescent="0.25">
      <c r="A48" s="7">
        <v>9</v>
      </c>
      <c r="B48" s="6" t="s">
        <v>112</v>
      </c>
      <c r="C48" s="102">
        <v>78</v>
      </c>
      <c r="D48" s="103"/>
    </row>
    <row r="49" spans="1:4" x14ac:dyDescent="0.25">
      <c r="A49" s="7">
        <v>10</v>
      </c>
      <c r="B49" s="6" t="s">
        <v>76</v>
      </c>
      <c r="C49" s="100" t="s">
        <v>108</v>
      </c>
      <c r="D49" s="101"/>
    </row>
  </sheetData>
  <mergeCells count="19">
    <mergeCell ref="A26:D26"/>
    <mergeCell ref="C9:D9"/>
    <mergeCell ref="C10:D10"/>
    <mergeCell ref="C11:D11"/>
    <mergeCell ref="C42:D42"/>
    <mergeCell ref="C40:D40"/>
    <mergeCell ref="C41:D41"/>
    <mergeCell ref="A12:A18"/>
    <mergeCell ref="B12:B18"/>
    <mergeCell ref="C19:D19"/>
    <mergeCell ref="C20:D20"/>
    <mergeCell ref="C21:D21"/>
    <mergeCell ref="C49:D49"/>
    <mergeCell ref="C43:D43"/>
    <mergeCell ref="C44:D44"/>
    <mergeCell ref="C45:D45"/>
    <mergeCell ref="C46:D46"/>
    <mergeCell ref="C47:D47"/>
    <mergeCell ref="C48:D48"/>
  </mergeCells>
  <hyperlinks>
    <hyperlink ref="C19" r:id="rId1"/>
    <hyperlink ref="C20" r:id="rId2" display="ukl2006@mail.ru"/>
  </hyperlinks>
  <pageMargins left="0.74" right="0" top="0.74803149606299213" bottom="0.75" header="0.31496062992125984" footer="0.31496062992125984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84"/>
  <sheetViews>
    <sheetView topLeftCell="A29" workbookViewId="0">
      <selection activeCell="K68" sqref="K68"/>
    </sheetView>
  </sheetViews>
  <sheetFormatPr defaultRowHeight="15" x14ac:dyDescent="0.25"/>
  <cols>
    <col min="1" max="1" width="15.85546875" customWidth="1"/>
    <col min="2" max="2" width="13.42578125" style="29" customWidth="1"/>
    <col min="3" max="3" width="8.5703125" style="44" customWidth="1"/>
    <col min="4" max="4" width="8.28515625" customWidth="1"/>
    <col min="5" max="5" width="9" customWidth="1"/>
    <col min="6" max="6" width="9.7109375" customWidth="1"/>
    <col min="7" max="7" width="10.42578125" customWidth="1"/>
    <col min="8" max="8" width="10.85546875" customWidth="1"/>
  </cols>
  <sheetData>
    <row r="1" spans="1:10" x14ac:dyDescent="0.25">
      <c r="A1" s="4" t="s">
        <v>116</v>
      </c>
      <c r="B1"/>
      <c r="C1" s="35"/>
      <c r="D1" s="35"/>
    </row>
    <row r="2" spans="1:10" ht="13.5" customHeight="1" x14ac:dyDescent="0.25">
      <c r="A2" s="4" t="s">
        <v>128</v>
      </c>
      <c r="B2"/>
      <c r="C2" s="35"/>
      <c r="D2" s="35"/>
    </row>
    <row r="3" spans="1:10" ht="56.25" customHeight="1" x14ac:dyDescent="0.25">
      <c r="A3" s="133" t="s">
        <v>64</v>
      </c>
      <c r="B3" s="134"/>
      <c r="C3" s="85" t="s">
        <v>65</v>
      </c>
      <c r="D3" s="28" t="s">
        <v>66</v>
      </c>
      <c r="E3" s="28" t="s">
        <v>67</v>
      </c>
      <c r="F3" s="28" t="s">
        <v>68</v>
      </c>
      <c r="G3" s="36" t="s">
        <v>69</v>
      </c>
      <c r="H3" s="28" t="s">
        <v>70</v>
      </c>
    </row>
    <row r="4" spans="1:10" ht="24" customHeight="1" x14ac:dyDescent="0.25">
      <c r="A4" s="140" t="s">
        <v>129</v>
      </c>
      <c r="B4" s="141"/>
      <c r="C4" s="85"/>
      <c r="D4" s="28">
        <v>889.1</v>
      </c>
      <c r="E4" s="28"/>
      <c r="F4" s="28"/>
      <c r="G4" s="36"/>
      <c r="H4" s="28"/>
    </row>
    <row r="5" spans="1:10" ht="18.75" customHeight="1" x14ac:dyDescent="0.25">
      <c r="A5" s="73" t="s">
        <v>117</v>
      </c>
      <c r="B5" s="71"/>
      <c r="C5" s="85"/>
      <c r="D5" s="28">
        <v>968.27</v>
      </c>
      <c r="E5" s="28"/>
      <c r="F5" s="28"/>
      <c r="G5" s="36"/>
      <c r="H5" s="28"/>
    </row>
    <row r="6" spans="1:10" ht="18.75" customHeight="1" x14ac:dyDescent="0.25">
      <c r="A6" s="73" t="s">
        <v>118</v>
      </c>
      <c r="B6" s="71"/>
      <c r="C6" s="85"/>
      <c r="D6" s="28">
        <v>-79.17</v>
      </c>
      <c r="E6" s="28"/>
      <c r="F6" s="28"/>
      <c r="G6" s="36"/>
      <c r="H6" s="28"/>
    </row>
    <row r="7" spans="1:10" ht="20.25" customHeight="1" x14ac:dyDescent="0.25">
      <c r="A7" s="136" t="s">
        <v>130</v>
      </c>
      <c r="B7" s="123"/>
      <c r="C7" s="123"/>
      <c r="D7" s="123"/>
      <c r="E7" s="123"/>
      <c r="F7" s="123"/>
      <c r="G7" s="123"/>
      <c r="H7" s="103"/>
    </row>
    <row r="8" spans="1:10" ht="17.25" customHeight="1" x14ac:dyDescent="0.25">
      <c r="A8" s="133" t="s">
        <v>71</v>
      </c>
      <c r="B8" s="135"/>
      <c r="C8" s="41">
        <v>21.13</v>
      </c>
      <c r="D8" s="53">
        <v>-76.849999999999994</v>
      </c>
      <c r="E8" s="41">
        <f>E12+E15+E18+E21+E24+E27</f>
        <v>566.18000000000006</v>
      </c>
      <c r="F8" s="41">
        <f>F12+F15+F18+F21+F24+F27</f>
        <v>531.59</v>
      </c>
      <c r="G8" s="41">
        <f>G12+G15+G18+G21+G24+G27</f>
        <v>531.59</v>
      </c>
      <c r="H8" s="57">
        <f>F8-E8+D8</f>
        <v>-111.44000000000003</v>
      </c>
      <c r="J8" s="61"/>
    </row>
    <row r="9" spans="1:10" x14ac:dyDescent="0.25">
      <c r="A9" s="37" t="s">
        <v>72</v>
      </c>
      <c r="B9" s="38"/>
      <c r="C9" s="42">
        <f>C8-C10</f>
        <v>19.016999999999999</v>
      </c>
      <c r="D9" s="45">
        <v>-69.17</v>
      </c>
      <c r="E9" s="42">
        <f>E8-E10</f>
        <v>509.56200000000007</v>
      </c>
      <c r="F9" s="42">
        <f>F8-F10</f>
        <v>478.43100000000004</v>
      </c>
      <c r="G9" s="42">
        <f>G8-G10</f>
        <v>478.43100000000004</v>
      </c>
      <c r="H9" s="57">
        <f t="shared" ref="H9:H10" si="0">F9-E9+D9</f>
        <v>-100.30100000000003</v>
      </c>
      <c r="J9" s="61"/>
    </row>
    <row r="10" spans="1:10" x14ac:dyDescent="0.25">
      <c r="A10" s="122" t="s">
        <v>73</v>
      </c>
      <c r="B10" s="123"/>
      <c r="C10" s="42">
        <f>C8*10%</f>
        <v>2.113</v>
      </c>
      <c r="D10" s="45">
        <v>-7.68</v>
      </c>
      <c r="E10" s="45">
        <f>E8*10%</f>
        <v>56.618000000000009</v>
      </c>
      <c r="F10" s="45">
        <f>F8*10%</f>
        <v>53.159000000000006</v>
      </c>
      <c r="G10" s="45">
        <f>G8*10%</f>
        <v>53.159000000000006</v>
      </c>
      <c r="H10" s="57">
        <f t="shared" si="0"/>
        <v>-11.139000000000003</v>
      </c>
      <c r="J10" s="61"/>
    </row>
    <row r="11" spans="1:10" ht="12.75" customHeight="1" x14ac:dyDescent="0.25">
      <c r="A11" s="136" t="s">
        <v>74</v>
      </c>
      <c r="B11" s="137"/>
      <c r="C11" s="137"/>
      <c r="D11" s="137"/>
      <c r="E11" s="137"/>
      <c r="F11" s="137"/>
      <c r="G11" s="137"/>
      <c r="H11" s="135"/>
    </row>
    <row r="12" spans="1:10" x14ac:dyDescent="0.25">
      <c r="A12" s="138" t="s">
        <v>55</v>
      </c>
      <c r="B12" s="139"/>
      <c r="C12" s="41">
        <v>5.65</v>
      </c>
      <c r="D12" s="62">
        <v>-21.64</v>
      </c>
      <c r="E12" s="62">
        <v>153.30000000000001</v>
      </c>
      <c r="F12" s="62">
        <v>144.63</v>
      </c>
      <c r="G12" s="62">
        <v>144.63</v>
      </c>
      <c r="H12" s="45">
        <f>F12-E12+D12</f>
        <v>-30.310000000000016</v>
      </c>
    </row>
    <row r="13" spans="1:10" x14ac:dyDescent="0.25">
      <c r="A13" s="37" t="s">
        <v>72</v>
      </c>
      <c r="B13" s="38"/>
      <c r="C13" s="42">
        <f>C12-C14</f>
        <v>5.085</v>
      </c>
      <c r="D13" s="45">
        <f>D12-D14</f>
        <v>-19.475999999999999</v>
      </c>
      <c r="E13" s="42">
        <f>E12-E14</f>
        <v>137.97</v>
      </c>
      <c r="F13" s="42">
        <f>F12-F14</f>
        <v>130.167</v>
      </c>
      <c r="G13" s="42">
        <f>G12-G14</f>
        <v>130.167</v>
      </c>
      <c r="H13" s="45">
        <f t="shared" ref="H13:H30" si="1">F13-E13+D13</f>
        <v>-27.278999999999996</v>
      </c>
    </row>
    <row r="14" spans="1:10" x14ac:dyDescent="0.25">
      <c r="A14" s="122" t="s">
        <v>73</v>
      </c>
      <c r="B14" s="123"/>
      <c r="C14" s="42">
        <f>C12*10%</f>
        <v>0.56500000000000006</v>
      </c>
      <c r="D14" s="45">
        <f>D12*10%</f>
        <v>-2.1640000000000001</v>
      </c>
      <c r="E14" s="45">
        <f>E12*10%</f>
        <v>15.330000000000002</v>
      </c>
      <c r="F14" s="45">
        <f>F12*10%</f>
        <v>14.463000000000001</v>
      </c>
      <c r="G14" s="45">
        <f>G12*10%</f>
        <v>14.463000000000001</v>
      </c>
      <c r="H14" s="45">
        <f t="shared" si="1"/>
        <v>-3.031000000000001</v>
      </c>
    </row>
    <row r="15" spans="1:10" ht="23.25" customHeight="1" x14ac:dyDescent="0.25">
      <c r="A15" s="138" t="s">
        <v>45</v>
      </c>
      <c r="B15" s="139"/>
      <c r="C15" s="41">
        <v>3.45</v>
      </c>
      <c r="D15" s="62">
        <v>-12.61</v>
      </c>
      <c r="E15" s="62">
        <v>93.6</v>
      </c>
      <c r="F15" s="62">
        <v>88.31</v>
      </c>
      <c r="G15" s="62">
        <v>88.31</v>
      </c>
      <c r="H15" s="45">
        <f t="shared" si="1"/>
        <v>-17.899999999999991</v>
      </c>
    </row>
    <row r="16" spans="1:10" x14ac:dyDescent="0.25">
      <c r="A16" s="37" t="s">
        <v>72</v>
      </c>
      <c r="B16" s="38"/>
      <c r="C16" s="42">
        <f>C15-C17</f>
        <v>3.105</v>
      </c>
      <c r="D16" s="45">
        <f>D15-D17</f>
        <v>-11.349</v>
      </c>
      <c r="E16" s="42">
        <f>E15-E17</f>
        <v>84.24</v>
      </c>
      <c r="F16" s="42">
        <f>F15-F17</f>
        <v>79.478999999999999</v>
      </c>
      <c r="G16" s="42">
        <f>G15-G17</f>
        <v>79.478999999999999</v>
      </c>
      <c r="H16" s="45">
        <f t="shared" si="1"/>
        <v>-16.109999999999996</v>
      </c>
    </row>
    <row r="17" spans="1:8" ht="15" customHeight="1" x14ac:dyDescent="0.25">
      <c r="A17" s="122" t="s">
        <v>73</v>
      </c>
      <c r="B17" s="123"/>
      <c r="C17" s="42">
        <f>C15*10%</f>
        <v>0.34500000000000003</v>
      </c>
      <c r="D17" s="45">
        <f>D15*10%</f>
        <v>-1.2610000000000001</v>
      </c>
      <c r="E17" s="45">
        <f>E15*10%</f>
        <v>9.36</v>
      </c>
      <c r="F17" s="45">
        <f>F15*10%</f>
        <v>8.8310000000000013</v>
      </c>
      <c r="G17" s="45">
        <f>G15*10%</f>
        <v>8.8310000000000013</v>
      </c>
      <c r="H17" s="45">
        <f t="shared" si="1"/>
        <v>-1.7899999999999983</v>
      </c>
    </row>
    <row r="18" spans="1:8" ht="15" customHeight="1" x14ac:dyDescent="0.25">
      <c r="A18" s="138" t="s">
        <v>56</v>
      </c>
      <c r="B18" s="139"/>
      <c r="C18" s="40">
        <v>2.37</v>
      </c>
      <c r="D18" s="62">
        <v>-8.65</v>
      </c>
      <c r="E18" s="62">
        <v>64.3</v>
      </c>
      <c r="F18" s="62">
        <v>60.67</v>
      </c>
      <c r="G18" s="62">
        <v>60.67</v>
      </c>
      <c r="H18" s="45">
        <f t="shared" si="1"/>
        <v>-12.279999999999996</v>
      </c>
    </row>
    <row r="19" spans="1:8" ht="13.5" customHeight="1" x14ac:dyDescent="0.25">
      <c r="A19" s="37" t="s">
        <v>72</v>
      </c>
      <c r="B19" s="38"/>
      <c r="C19" s="42">
        <f>C18-C20</f>
        <v>2.133</v>
      </c>
      <c r="D19" s="45">
        <f>D18-D20</f>
        <v>-7.7850000000000001</v>
      </c>
      <c r="E19" s="42">
        <f>E18-E20</f>
        <v>57.87</v>
      </c>
      <c r="F19" s="42">
        <f>F18-F20</f>
        <v>54.603000000000002</v>
      </c>
      <c r="G19" s="42">
        <f>G18-G20</f>
        <v>54.603000000000002</v>
      </c>
      <c r="H19" s="45">
        <f t="shared" si="1"/>
        <v>-11.051999999999996</v>
      </c>
    </row>
    <row r="20" spans="1:8" ht="12.75" customHeight="1" x14ac:dyDescent="0.25">
      <c r="A20" s="122" t="s">
        <v>73</v>
      </c>
      <c r="B20" s="123"/>
      <c r="C20" s="42">
        <f>C18*10%</f>
        <v>0.23700000000000002</v>
      </c>
      <c r="D20" s="45">
        <f>D18*10%</f>
        <v>-0.8650000000000001</v>
      </c>
      <c r="E20" s="45">
        <f>E18*10%</f>
        <v>6.43</v>
      </c>
      <c r="F20" s="45">
        <f>F18*10%</f>
        <v>6.0670000000000002</v>
      </c>
      <c r="G20" s="45">
        <f>G18*10%</f>
        <v>6.0670000000000002</v>
      </c>
      <c r="H20" s="45">
        <f t="shared" si="1"/>
        <v>-1.2279999999999998</v>
      </c>
    </row>
    <row r="21" spans="1:8" x14ac:dyDescent="0.25">
      <c r="A21" s="138" t="s">
        <v>57</v>
      </c>
      <c r="B21" s="139"/>
      <c r="C21" s="43">
        <v>1.1100000000000001</v>
      </c>
      <c r="D21" s="45">
        <v>-3.96</v>
      </c>
      <c r="E21" s="45">
        <v>30.12</v>
      </c>
      <c r="F21" s="45">
        <v>28.41</v>
      </c>
      <c r="G21" s="45">
        <v>28.41</v>
      </c>
      <c r="H21" s="45">
        <f t="shared" si="1"/>
        <v>-5.6700000000000008</v>
      </c>
    </row>
    <row r="22" spans="1:8" ht="14.25" customHeight="1" x14ac:dyDescent="0.25">
      <c r="A22" s="37" t="s">
        <v>72</v>
      </c>
      <c r="B22" s="38"/>
      <c r="C22" s="42">
        <f>C21-C23</f>
        <v>0.99900000000000011</v>
      </c>
      <c r="D22" s="45">
        <f>D21-D23</f>
        <v>-3.5640000000000001</v>
      </c>
      <c r="E22" s="42">
        <f>E21-E23</f>
        <v>27.108000000000001</v>
      </c>
      <c r="F22" s="42">
        <f>F21-F23</f>
        <v>25.568999999999999</v>
      </c>
      <c r="G22" s="42">
        <f>G21-G23</f>
        <v>25.568999999999999</v>
      </c>
      <c r="H22" s="45">
        <f t="shared" si="1"/>
        <v>-5.1030000000000015</v>
      </c>
    </row>
    <row r="23" spans="1:8" ht="14.25" customHeight="1" x14ac:dyDescent="0.25">
      <c r="A23" s="122" t="s">
        <v>73</v>
      </c>
      <c r="B23" s="123"/>
      <c r="C23" s="42">
        <f>C21*10%</f>
        <v>0.11100000000000002</v>
      </c>
      <c r="D23" s="45">
        <f>D21*10%</f>
        <v>-0.39600000000000002</v>
      </c>
      <c r="E23" s="45">
        <f>E21*10%</f>
        <v>3.0120000000000005</v>
      </c>
      <c r="F23" s="45">
        <f>F21*10%</f>
        <v>2.8410000000000002</v>
      </c>
      <c r="G23" s="45">
        <f>G21*10%</f>
        <v>2.8410000000000002</v>
      </c>
      <c r="H23" s="45">
        <f t="shared" si="1"/>
        <v>-0.56700000000000028</v>
      </c>
    </row>
    <row r="24" spans="1:8" ht="14.25" customHeight="1" x14ac:dyDescent="0.25">
      <c r="A24" s="10" t="s">
        <v>46</v>
      </c>
      <c r="B24" s="39"/>
      <c r="C24" s="43">
        <v>4.3600000000000003</v>
      </c>
      <c r="D24" s="45">
        <v>-13.52</v>
      </c>
      <c r="E24" s="45">
        <v>117.48</v>
      </c>
      <c r="F24" s="45">
        <v>109.95</v>
      </c>
      <c r="G24" s="45">
        <v>109.95</v>
      </c>
      <c r="H24" s="45">
        <f t="shared" si="1"/>
        <v>-21.05</v>
      </c>
    </row>
    <row r="25" spans="1:8" ht="14.25" customHeight="1" x14ac:dyDescent="0.25">
      <c r="A25" s="37" t="s">
        <v>72</v>
      </c>
      <c r="B25" s="38"/>
      <c r="C25" s="42">
        <f>C24-C26</f>
        <v>3.9240000000000004</v>
      </c>
      <c r="D25" s="45">
        <f>D24-D26</f>
        <v>-12.167999999999999</v>
      </c>
      <c r="E25" s="42">
        <f>E24-E26</f>
        <v>105.732</v>
      </c>
      <c r="F25" s="42">
        <f>F24-F26</f>
        <v>98.954999999999998</v>
      </c>
      <c r="G25" s="42">
        <f>G24-G26</f>
        <v>98.954999999999998</v>
      </c>
      <c r="H25" s="45">
        <f t="shared" si="1"/>
        <v>-18.945</v>
      </c>
    </row>
    <row r="26" spans="1:8" x14ac:dyDescent="0.25">
      <c r="A26" s="122" t="s">
        <v>73</v>
      </c>
      <c r="B26" s="123"/>
      <c r="C26" s="42">
        <f>C24*10%</f>
        <v>0.43600000000000005</v>
      </c>
      <c r="D26" s="45">
        <f>D24*10%</f>
        <v>-1.3520000000000001</v>
      </c>
      <c r="E26" s="45">
        <f>E24*10%</f>
        <v>11.748000000000001</v>
      </c>
      <c r="F26" s="45">
        <f>F24*10%</f>
        <v>10.995000000000001</v>
      </c>
      <c r="G26" s="45">
        <f>G24*10%</f>
        <v>10.995000000000001</v>
      </c>
      <c r="H26" s="45">
        <f t="shared" si="1"/>
        <v>-2.1050000000000004</v>
      </c>
    </row>
    <row r="27" spans="1:8" ht="14.25" customHeight="1" x14ac:dyDescent="0.25">
      <c r="A27" s="127" t="s">
        <v>47</v>
      </c>
      <c r="B27" s="128"/>
      <c r="C27" s="131">
        <v>4.1900000000000004</v>
      </c>
      <c r="D27" s="125">
        <v>-16.47</v>
      </c>
      <c r="E27" s="125">
        <v>107.38</v>
      </c>
      <c r="F27" s="125">
        <v>99.62</v>
      </c>
      <c r="G27" s="125">
        <v>99.62</v>
      </c>
      <c r="H27" s="45">
        <f t="shared" si="1"/>
        <v>-24.22999999999999</v>
      </c>
    </row>
    <row r="28" spans="1:8" ht="0.75" hidden="1" customHeight="1" x14ac:dyDescent="0.25">
      <c r="A28" s="129"/>
      <c r="B28" s="130"/>
      <c r="C28" s="132"/>
      <c r="D28" s="126"/>
      <c r="E28" s="126"/>
      <c r="F28" s="126"/>
      <c r="G28" s="126"/>
      <c r="H28" s="45">
        <f t="shared" si="1"/>
        <v>0</v>
      </c>
    </row>
    <row r="29" spans="1:8" x14ac:dyDescent="0.25">
      <c r="A29" s="37" t="s">
        <v>72</v>
      </c>
      <c r="B29" s="38"/>
      <c r="C29" s="42">
        <f>C27-C30</f>
        <v>3.7710000000000004</v>
      </c>
      <c r="D29" s="45">
        <f>D27-D30</f>
        <v>-14.822999999999999</v>
      </c>
      <c r="E29" s="42">
        <f>E27-E30</f>
        <v>96.64</v>
      </c>
      <c r="F29" s="42">
        <f>F27-F30</f>
        <v>89.66</v>
      </c>
      <c r="G29" s="42">
        <f>G27-G30</f>
        <v>89.66</v>
      </c>
      <c r="H29" s="45">
        <f t="shared" si="1"/>
        <v>-21.803000000000004</v>
      </c>
    </row>
    <row r="30" spans="1:8" x14ac:dyDescent="0.25">
      <c r="A30" s="122" t="s">
        <v>73</v>
      </c>
      <c r="B30" s="123"/>
      <c r="C30" s="42">
        <f>C27*10%</f>
        <v>0.41900000000000004</v>
      </c>
      <c r="D30" s="45">
        <f>D27*10%</f>
        <v>-1.647</v>
      </c>
      <c r="E30" s="45">
        <v>10.74</v>
      </c>
      <c r="F30" s="45">
        <v>9.9600000000000009</v>
      </c>
      <c r="G30" s="45">
        <v>9.9600000000000009</v>
      </c>
      <c r="H30" s="45">
        <f t="shared" si="1"/>
        <v>-2.4269999999999996</v>
      </c>
    </row>
    <row r="31" spans="1:8" s="3" customFormat="1" ht="10.5" customHeight="1" x14ac:dyDescent="0.25">
      <c r="A31" s="72"/>
      <c r="B31" s="75"/>
      <c r="C31" s="76"/>
      <c r="D31" s="77"/>
      <c r="E31" s="76"/>
      <c r="F31" s="76"/>
      <c r="G31" s="78"/>
      <c r="H31" s="62"/>
    </row>
    <row r="32" spans="1:8" ht="13.5" customHeight="1" x14ac:dyDescent="0.25">
      <c r="A32" s="133" t="s">
        <v>48</v>
      </c>
      <c r="B32" s="135"/>
      <c r="C32" s="43">
        <v>7.8</v>
      </c>
      <c r="D32" s="54">
        <v>967.89</v>
      </c>
      <c r="E32" s="43">
        <v>208.67</v>
      </c>
      <c r="F32" s="43">
        <v>196.1</v>
      </c>
      <c r="G32" s="56">
        <f>G33+G34</f>
        <v>993.7</v>
      </c>
      <c r="H32" s="43">
        <f>F32-E32-G32+D32+F32</f>
        <v>157.72</v>
      </c>
    </row>
    <row r="33" spans="1:8" ht="15.75" customHeight="1" x14ac:dyDescent="0.25">
      <c r="A33" s="37" t="s">
        <v>75</v>
      </c>
      <c r="B33" s="38"/>
      <c r="C33" s="42">
        <f>C32-C34</f>
        <v>7.02</v>
      </c>
      <c r="D33" s="7">
        <v>968.27</v>
      </c>
      <c r="E33" s="42">
        <f>E32-E34</f>
        <v>187.803</v>
      </c>
      <c r="F33" s="42">
        <f>F32-F34</f>
        <v>176.49</v>
      </c>
      <c r="G33" s="55">
        <v>974.09</v>
      </c>
      <c r="H33" s="43">
        <f t="shared" ref="H33:H34" si="2">F33-E33-G33+D33+F33</f>
        <v>159.35699999999997</v>
      </c>
    </row>
    <row r="34" spans="1:8" ht="14.25" customHeight="1" x14ac:dyDescent="0.25">
      <c r="A34" s="122" t="s">
        <v>73</v>
      </c>
      <c r="B34" s="123"/>
      <c r="C34" s="42">
        <f>C32*10%</f>
        <v>0.78</v>
      </c>
      <c r="D34" s="7">
        <v>-0.39</v>
      </c>
      <c r="E34" s="45">
        <f>E32*10%</f>
        <v>20.867000000000001</v>
      </c>
      <c r="F34" s="45">
        <f>F32*10%</f>
        <v>19.61</v>
      </c>
      <c r="G34" s="42">
        <v>19.61</v>
      </c>
      <c r="H34" s="57">
        <f t="shared" si="2"/>
        <v>-1.647000000000002</v>
      </c>
    </row>
    <row r="35" spans="1:8" ht="14.25" customHeight="1" x14ac:dyDescent="0.25">
      <c r="A35" s="96"/>
      <c r="B35" s="97"/>
      <c r="C35" s="42"/>
      <c r="D35" s="7"/>
      <c r="E35" s="42"/>
      <c r="F35" s="42"/>
      <c r="G35" s="98"/>
      <c r="H35" s="57"/>
    </row>
    <row r="36" spans="1:8" ht="14.25" customHeight="1" x14ac:dyDescent="0.25">
      <c r="A36" s="119" t="s">
        <v>121</v>
      </c>
      <c r="B36" s="150"/>
      <c r="C36" s="42"/>
      <c r="D36" s="54">
        <v>-1.93</v>
      </c>
      <c r="E36" s="43">
        <f>E38+E39+E40+E41</f>
        <v>27.72</v>
      </c>
      <c r="F36" s="43">
        <f>F38+F39+F40+F41</f>
        <v>25.169999999999998</v>
      </c>
      <c r="G36" s="56">
        <v>25.17</v>
      </c>
      <c r="H36" s="57">
        <f>F36-E36-G36+D36+F36</f>
        <v>-4.480000000000004</v>
      </c>
    </row>
    <row r="37" spans="1:8" ht="14.25" customHeight="1" x14ac:dyDescent="0.25">
      <c r="A37" s="37" t="s">
        <v>122</v>
      </c>
      <c r="B37" s="99"/>
      <c r="C37" s="42"/>
      <c r="D37" s="7"/>
      <c r="E37" s="42"/>
      <c r="F37" s="42"/>
      <c r="G37" s="95"/>
      <c r="H37" s="57"/>
    </row>
    <row r="38" spans="1:8" ht="14.25" customHeight="1" x14ac:dyDescent="0.25">
      <c r="A38" s="121" t="s">
        <v>123</v>
      </c>
      <c r="B38" s="120"/>
      <c r="C38" s="42"/>
      <c r="D38" s="7">
        <v>-0.09</v>
      </c>
      <c r="E38" s="42">
        <v>1.33</v>
      </c>
      <c r="F38" s="42">
        <v>1.21</v>
      </c>
      <c r="G38" s="42">
        <v>1.21</v>
      </c>
      <c r="H38" s="57">
        <f t="shared" ref="H38:H41" si="3">F38-E38</f>
        <v>-0.12000000000000011</v>
      </c>
    </row>
    <row r="39" spans="1:8" ht="14.25" customHeight="1" x14ac:dyDescent="0.25">
      <c r="A39" s="121" t="s">
        <v>125</v>
      </c>
      <c r="B39" s="120"/>
      <c r="C39" s="42"/>
      <c r="D39" s="7">
        <v>-0.39</v>
      </c>
      <c r="E39" s="42">
        <v>6.82</v>
      </c>
      <c r="F39" s="42">
        <v>6.22</v>
      </c>
      <c r="G39" s="42">
        <v>6.22</v>
      </c>
      <c r="H39" s="57">
        <f t="shared" si="3"/>
        <v>-0.60000000000000053</v>
      </c>
    </row>
    <row r="40" spans="1:8" ht="14.25" customHeight="1" x14ac:dyDescent="0.25">
      <c r="A40" s="121" t="s">
        <v>126</v>
      </c>
      <c r="B40" s="120"/>
      <c r="C40" s="42"/>
      <c r="D40" s="7">
        <v>-1.39</v>
      </c>
      <c r="E40" s="42">
        <v>18.29</v>
      </c>
      <c r="F40" s="42">
        <v>16.579999999999998</v>
      </c>
      <c r="G40" s="42">
        <v>16.579999999999998</v>
      </c>
      <c r="H40" s="57">
        <f t="shared" si="3"/>
        <v>-1.7100000000000009</v>
      </c>
    </row>
    <row r="41" spans="1:8" ht="14.25" customHeight="1" x14ac:dyDescent="0.25">
      <c r="A41" s="121" t="s">
        <v>124</v>
      </c>
      <c r="B41" s="120"/>
      <c r="C41" s="42"/>
      <c r="D41" s="7">
        <v>-0.06</v>
      </c>
      <c r="E41" s="42">
        <v>1.28</v>
      </c>
      <c r="F41" s="42">
        <v>1.1599999999999999</v>
      </c>
      <c r="G41" s="42">
        <v>1.1599999999999999</v>
      </c>
      <c r="H41" s="57">
        <f t="shared" si="3"/>
        <v>-0.12000000000000011</v>
      </c>
    </row>
    <row r="42" spans="1:8" ht="14.25" customHeight="1" x14ac:dyDescent="0.25">
      <c r="A42" s="119" t="s">
        <v>149</v>
      </c>
      <c r="B42" s="120"/>
      <c r="C42" s="42"/>
      <c r="D42" s="7"/>
      <c r="E42" s="42"/>
      <c r="F42" s="42"/>
      <c r="G42" s="42"/>
      <c r="H42" s="57"/>
    </row>
    <row r="43" spans="1:8" ht="14.25" customHeight="1" x14ac:dyDescent="0.25">
      <c r="A43" s="121" t="s">
        <v>150</v>
      </c>
      <c r="B43" s="120"/>
      <c r="C43" s="42" t="s">
        <v>151</v>
      </c>
      <c r="D43" s="7">
        <v>0</v>
      </c>
      <c r="E43" s="42">
        <v>3.25</v>
      </c>
      <c r="F43" s="42">
        <v>3.25</v>
      </c>
      <c r="G43" s="42">
        <v>0.55000000000000004</v>
      </c>
      <c r="H43" s="57">
        <f>F43-E43-G43+D43+F43</f>
        <v>2.7</v>
      </c>
    </row>
    <row r="44" spans="1:8" ht="14.25" customHeight="1" x14ac:dyDescent="0.25">
      <c r="A44" s="121" t="s">
        <v>152</v>
      </c>
      <c r="B44" s="120"/>
      <c r="C44" s="42"/>
      <c r="D44" s="7">
        <v>0</v>
      </c>
      <c r="E44" s="42">
        <v>0.55000000000000004</v>
      </c>
      <c r="F44" s="42">
        <v>0.55000000000000004</v>
      </c>
      <c r="G44" s="42">
        <v>0.55000000000000004</v>
      </c>
      <c r="H44" s="57"/>
    </row>
    <row r="45" spans="1:8" s="4" customFormat="1" ht="13.5" customHeight="1" x14ac:dyDescent="0.25">
      <c r="A45" s="74" t="s">
        <v>113</v>
      </c>
      <c r="B45" s="79"/>
      <c r="C45" s="41"/>
      <c r="D45" s="53"/>
      <c r="E45" s="41">
        <f>E8+E32+E36+E43</f>
        <v>805.82</v>
      </c>
      <c r="F45" s="41">
        <f t="shared" ref="F45:G45" si="4">F8+F32+F36+F43</f>
        <v>756.11</v>
      </c>
      <c r="G45" s="41">
        <f t="shared" si="4"/>
        <v>1551.01</v>
      </c>
      <c r="H45" s="41"/>
    </row>
    <row r="46" spans="1:8" s="80" customFormat="1" ht="15.75" customHeight="1" x14ac:dyDescent="0.25">
      <c r="A46" s="145" t="s">
        <v>119</v>
      </c>
      <c r="B46" s="146"/>
      <c r="C46" s="77"/>
      <c r="D46" s="77">
        <v>889.1</v>
      </c>
      <c r="E46" s="53"/>
      <c r="F46" s="53"/>
      <c r="G46" s="77"/>
      <c r="H46" s="76">
        <f>F45-E45+D46+F45-G45</f>
        <v>44.490000000000009</v>
      </c>
    </row>
    <row r="47" spans="1:8" s="80" customFormat="1" ht="19.5" customHeight="1" x14ac:dyDescent="0.2">
      <c r="A47" s="145" t="s">
        <v>131</v>
      </c>
      <c r="B47" s="145"/>
      <c r="C47" s="87"/>
      <c r="D47" s="87"/>
      <c r="E47" s="88"/>
      <c r="F47" s="41"/>
      <c r="G47" s="41"/>
      <c r="H47" s="88">
        <f>H48+H49</f>
        <v>44.489999999999924</v>
      </c>
    </row>
    <row r="48" spans="1:8" s="80" customFormat="1" ht="19.5" customHeight="1" x14ac:dyDescent="0.2">
      <c r="A48" s="89" t="s">
        <v>117</v>
      </c>
      <c r="B48" s="89"/>
      <c r="C48" s="87"/>
      <c r="D48" s="87"/>
      <c r="E48" s="88"/>
      <c r="F48" s="41"/>
      <c r="G48" s="41"/>
      <c r="H48" s="41">
        <f>H33+H43</f>
        <v>162.05699999999996</v>
      </c>
    </row>
    <row r="49" spans="1:8" s="80" customFormat="1" ht="21.75" customHeight="1" x14ac:dyDescent="0.2">
      <c r="A49" s="90" t="s">
        <v>118</v>
      </c>
      <c r="B49" s="91"/>
      <c r="C49" s="87"/>
      <c r="D49" s="87"/>
      <c r="E49" s="88"/>
      <c r="F49" s="41"/>
      <c r="G49" s="41"/>
      <c r="H49" s="88">
        <f>H8+H34+H36</f>
        <v>-117.56700000000004</v>
      </c>
    </row>
    <row r="50" spans="1:8" s="80" customFormat="1" ht="15.75" customHeight="1" x14ac:dyDescent="0.2">
      <c r="A50" s="81"/>
      <c r="B50" s="81"/>
      <c r="C50" s="82"/>
      <c r="D50" s="83"/>
      <c r="E50" s="84"/>
      <c r="F50" s="84"/>
      <c r="G50" s="83"/>
      <c r="H50" s="83"/>
    </row>
    <row r="51" spans="1:8" ht="15.75" customHeight="1" x14ac:dyDescent="0.25"/>
    <row r="52" spans="1:8" ht="15.75" customHeight="1" x14ac:dyDescent="0.25"/>
    <row r="53" spans="1:8" ht="15.75" customHeight="1" x14ac:dyDescent="0.25">
      <c r="A53" s="20" t="s">
        <v>132</v>
      </c>
      <c r="D53" s="22"/>
      <c r="E53" s="22"/>
      <c r="F53" s="22"/>
      <c r="G53" s="22"/>
    </row>
    <row r="54" spans="1:8" ht="15.75" customHeight="1" x14ac:dyDescent="0.25">
      <c r="A54" s="124" t="s">
        <v>59</v>
      </c>
      <c r="B54" s="123"/>
      <c r="C54" s="123"/>
      <c r="D54" s="103"/>
      <c r="E54" s="30" t="s">
        <v>60</v>
      </c>
      <c r="F54" s="30" t="s">
        <v>61</v>
      </c>
      <c r="G54" s="30" t="s">
        <v>120</v>
      </c>
      <c r="H54" s="6"/>
    </row>
    <row r="55" spans="1:8" x14ac:dyDescent="0.25">
      <c r="A55" s="116" t="s">
        <v>114</v>
      </c>
      <c r="B55" s="117"/>
      <c r="C55" s="117"/>
      <c r="D55" s="118"/>
      <c r="E55" s="31">
        <v>43191</v>
      </c>
      <c r="F55" s="30">
        <v>1</v>
      </c>
      <c r="G55" s="32">
        <v>0.61</v>
      </c>
      <c r="H55" s="6" t="s">
        <v>133</v>
      </c>
    </row>
    <row r="56" spans="1:8" x14ac:dyDescent="0.25">
      <c r="A56" s="116" t="s">
        <v>134</v>
      </c>
      <c r="B56" s="117"/>
      <c r="C56" s="117"/>
      <c r="D56" s="118"/>
      <c r="E56" s="31">
        <v>43101</v>
      </c>
      <c r="F56" s="30" t="s">
        <v>135</v>
      </c>
      <c r="G56" s="32">
        <v>28.5</v>
      </c>
      <c r="H56" s="6" t="s">
        <v>136</v>
      </c>
    </row>
    <row r="57" spans="1:8" x14ac:dyDescent="0.25">
      <c r="A57" s="116" t="s">
        <v>137</v>
      </c>
      <c r="B57" s="117"/>
      <c r="C57" s="117"/>
      <c r="D57" s="118"/>
      <c r="E57" s="31">
        <v>43405</v>
      </c>
      <c r="F57" s="30">
        <v>1</v>
      </c>
      <c r="G57" s="32">
        <v>59.23</v>
      </c>
      <c r="H57" s="6" t="s">
        <v>138</v>
      </c>
    </row>
    <row r="58" spans="1:8" x14ac:dyDescent="0.25">
      <c r="A58" s="116" t="s">
        <v>139</v>
      </c>
      <c r="B58" s="117"/>
      <c r="C58" s="117"/>
      <c r="D58" s="118"/>
      <c r="E58" s="31">
        <v>43405</v>
      </c>
      <c r="F58" s="30" t="s">
        <v>140</v>
      </c>
      <c r="G58" s="32">
        <v>161.63</v>
      </c>
      <c r="H58" s="6" t="s">
        <v>141</v>
      </c>
    </row>
    <row r="59" spans="1:8" x14ac:dyDescent="0.25">
      <c r="A59" s="116" t="s">
        <v>142</v>
      </c>
      <c r="B59" s="117"/>
      <c r="C59" s="117"/>
      <c r="D59" s="118"/>
      <c r="E59" s="31">
        <v>43374</v>
      </c>
      <c r="F59" s="30" t="s">
        <v>143</v>
      </c>
      <c r="G59" s="32">
        <v>52.6</v>
      </c>
      <c r="H59" s="6" t="s">
        <v>144</v>
      </c>
    </row>
    <row r="60" spans="1:8" x14ac:dyDescent="0.25">
      <c r="A60" s="116" t="s">
        <v>145</v>
      </c>
      <c r="B60" s="117"/>
      <c r="C60" s="117"/>
      <c r="D60" s="118"/>
      <c r="E60" s="31">
        <v>43405</v>
      </c>
      <c r="F60" s="30" t="s">
        <v>146</v>
      </c>
      <c r="G60" s="32">
        <v>659.37</v>
      </c>
      <c r="H60" s="6" t="s">
        <v>141</v>
      </c>
    </row>
    <row r="61" spans="1:8" x14ac:dyDescent="0.25">
      <c r="A61" s="116" t="s">
        <v>147</v>
      </c>
      <c r="B61" s="117"/>
      <c r="C61" s="117"/>
      <c r="D61" s="118"/>
      <c r="E61" s="31">
        <v>43374</v>
      </c>
      <c r="F61" s="30" t="s">
        <v>148</v>
      </c>
      <c r="G61" s="32">
        <v>12.15</v>
      </c>
      <c r="H61" s="6" t="s">
        <v>141</v>
      </c>
    </row>
    <row r="62" spans="1:8" s="4" customFormat="1" x14ac:dyDescent="0.25">
      <c r="A62" s="147" t="s">
        <v>7</v>
      </c>
      <c r="B62" s="148"/>
      <c r="C62" s="148"/>
      <c r="D62" s="134"/>
      <c r="E62" s="63"/>
      <c r="F62" s="64"/>
      <c r="G62" s="65">
        <f>SUM(G55:G61)</f>
        <v>974.09</v>
      </c>
      <c r="H62" s="86"/>
    </row>
    <row r="63" spans="1:8" s="4" customFormat="1" x14ac:dyDescent="0.25">
      <c r="A63" s="66"/>
      <c r="B63" s="67"/>
      <c r="C63" s="67"/>
      <c r="D63" s="67"/>
      <c r="E63" s="68"/>
      <c r="F63" s="69"/>
      <c r="G63" s="70"/>
    </row>
    <row r="64" spans="1:8" x14ac:dyDescent="0.25">
      <c r="A64" s="20" t="s">
        <v>49</v>
      </c>
      <c r="D64" s="22"/>
      <c r="E64" s="22"/>
      <c r="F64" s="22"/>
      <c r="G64" s="22"/>
    </row>
    <row r="65" spans="1:8" x14ac:dyDescent="0.25">
      <c r="A65" s="20" t="s">
        <v>50</v>
      </c>
      <c r="D65" s="22"/>
      <c r="E65" s="22"/>
      <c r="F65" s="22"/>
      <c r="G65" s="22"/>
    </row>
    <row r="66" spans="1:8" ht="23.25" customHeight="1" x14ac:dyDescent="0.25">
      <c r="A66" s="124" t="s">
        <v>63</v>
      </c>
      <c r="B66" s="123"/>
      <c r="C66" s="123"/>
      <c r="D66" s="123"/>
      <c r="E66" s="103"/>
      <c r="F66" s="34" t="s">
        <v>61</v>
      </c>
      <c r="G66" s="33" t="s">
        <v>62</v>
      </c>
    </row>
    <row r="67" spans="1:8" x14ac:dyDescent="0.25">
      <c r="A67" s="149" t="s">
        <v>115</v>
      </c>
      <c r="B67" s="137"/>
      <c r="C67" s="137"/>
      <c r="D67" s="137"/>
      <c r="E67" s="135"/>
      <c r="F67" s="30" t="s">
        <v>78</v>
      </c>
      <c r="G67" s="30">
        <v>0</v>
      </c>
    </row>
    <row r="68" spans="1:8" ht="14.25" customHeight="1" x14ac:dyDescent="0.25">
      <c r="A68" s="22"/>
      <c r="D68" s="22"/>
      <c r="E68" s="22"/>
      <c r="F68" s="22"/>
      <c r="G68" s="22"/>
    </row>
    <row r="69" spans="1:8" x14ac:dyDescent="0.25">
      <c r="A69" s="22"/>
      <c r="D69" s="22"/>
      <c r="E69" s="22"/>
      <c r="F69" s="22"/>
      <c r="G69" s="22"/>
    </row>
    <row r="70" spans="1:8" x14ac:dyDescent="0.25">
      <c r="A70" s="20"/>
      <c r="D70" s="22"/>
      <c r="E70" s="22"/>
      <c r="F70" s="22"/>
      <c r="G70" s="22"/>
    </row>
    <row r="71" spans="1:8" x14ac:dyDescent="0.25">
      <c r="A71" s="20" t="s">
        <v>109</v>
      </c>
      <c r="E71" s="35"/>
      <c r="F71" s="58"/>
      <c r="G71" s="35"/>
    </row>
    <row r="72" spans="1:8" x14ac:dyDescent="0.25">
      <c r="A72" s="20" t="s">
        <v>153</v>
      </c>
      <c r="B72" s="59"/>
      <c r="C72" s="60"/>
      <c r="D72" s="20"/>
      <c r="E72" s="35"/>
      <c r="F72" s="58"/>
      <c r="G72" s="35"/>
    </row>
    <row r="73" spans="1:8" ht="51.75" customHeight="1" x14ac:dyDescent="0.25">
      <c r="A73" s="142" t="s">
        <v>154</v>
      </c>
      <c r="B73" s="143"/>
      <c r="C73" s="143"/>
      <c r="D73" s="143"/>
      <c r="E73" s="143"/>
      <c r="F73" s="143"/>
      <c r="G73" s="143"/>
      <c r="H73" s="144"/>
    </row>
    <row r="76" spans="1:8" x14ac:dyDescent="0.25">
      <c r="A76" s="20" t="s">
        <v>79</v>
      </c>
      <c r="B76" s="59"/>
      <c r="C76" s="60"/>
      <c r="D76" s="20"/>
      <c r="E76" s="20" t="s">
        <v>80</v>
      </c>
      <c r="F76" s="20"/>
    </row>
    <row r="77" spans="1:8" x14ac:dyDescent="0.25">
      <c r="A77" s="20" t="s">
        <v>81</v>
      </c>
      <c r="B77" s="59"/>
      <c r="C77" s="60"/>
      <c r="D77" s="20"/>
      <c r="E77" s="20"/>
      <c r="F77" s="20"/>
    </row>
    <row r="78" spans="1:8" x14ac:dyDescent="0.25">
      <c r="A78" s="20" t="s">
        <v>82</v>
      </c>
      <c r="B78" s="59"/>
      <c r="C78" s="60"/>
      <c r="D78" s="20"/>
      <c r="E78" s="20"/>
      <c r="F78" s="20"/>
    </row>
    <row r="80" spans="1:8" x14ac:dyDescent="0.25">
      <c r="A80" s="92" t="s">
        <v>83</v>
      </c>
      <c r="B80" s="93"/>
      <c r="C80" s="94"/>
      <c r="D80" s="92"/>
    </row>
    <row r="81" spans="1:4" x14ac:dyDescent="0.25">
      <c r="A81" s="92" t="s">
        <v>84</v>
      </c>
      <c r="B81" s="93"/>
      <c r="C81" s="94" t="s">
        <v>25</v>
      </c>
      <c r="D81" s="92"/>
    </row>
    <row r="82" spans="1:4" x14ac:dyDescent="0.25">
      <c r="A82" s="92" t="s">
        <v>85</v>
      </c>
      <c r="B82" s="93"/>
      <c r="C82" s="94" t="s">
        <v>86</v>
      </c>
      <c r="D82" s="92"/>
    </row>
    <row r="83" spans="1:4" x14ac:dyDescent="0.25">
      <c r="A83" s="92" t="s">
        <v>87</v>
      </c>
      <c r="B83" s="93"/>
      <c r="C83" s="94" t="s">
        <v>88</v>
      </c>
      <c r="D83" s="92"/>
    </row>
    <row r="84" spans="1:4" x14ac:dyDescent="0.25">
      <c r="A84" s="92"/>
      <c r="B84" s="93"/>
      <c r="C84" s="94"/>
      <c r="D84" s="92"/>
    </row>
  </sheetData>
  <mergeCells count="46">
    <mergeCell ref="A73:H73"/>
    <mergeCell ref="A30:B30"/>
    <mergeCell ref="A32:B32"/>
    <mergeCell ref="A34:B34"/>
    <mergeCell ref="A46:B46"/>
    <mergeCell ref="A47:B47"/>
    <mergeCell ref="A56:D56"/>
    <mergeCell ref="A62:D62"/>
    <mergeCell ref="A66:E66"/>
    <mergeCell ref="A67:E67"/>
    <mergeCell ref="A57:D57"/>
    <mergeCell ref="A36:B36"/>
    <mergeCell ref="A14:B14"/>
    <mergeCell ref="A15:B15"/>
    <mergeCell ref="A17:B17"/>
    <mergeCell ref="A18:B18"/>
    <mergeCell ref="A21:B21"/>
    <mergeCell ref="A20:B20"/>
    <mergeCell ref="A3:B3"/>
    <mergeCell ref="A8:B8"/>
    <mergeCell ref="A10:B10"/>
    <mergeCell ref="A11:H11"/>
    <mergeCell ref="A12:B12"/>
    <mergeCell ref="A4:B4"/>
    <mergeCell ref="A7:H7"/>
    <mergeCell ref="A23:B23"/>
    <mergeCell ref="A54:D54"/>
    <mergeCell ref="A55:D55"/>
    <mergeCell ref="G27:G28"/>
    <mergeCell ref="A26:B26"/>
    <mergeCell ref="A27:B28"/>
    <mergeCell ref="C27:C28"/>
    <mergeCell ref="D27:D28"/>
    <mergeCell ref="E27:E28"/>
    <mergeCell ref="F27:F28"/>
    <mergeCell ref="A38:B38"/>
    <mergeCell ref="A39:B39"/>
    <mergeCell ref="A40:B40"/>
    <mergeCell ref="A41:B41"/>
    <mergeCell ref="A58:D58"/>
    <mergeCell ref="A59:D59"/>
    <mergeCell ref="A60:D60"/>
    <mergeCell ref="A61:D61"/>
    <mergeCell ref="A42:B42"/>
    <mergeCell ref="A43:B43"/>
    <mergeCell ref="A44:B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УК</vt:lpstr>
      <vt:lpstr>Лист2</vt:lpstr>
    </vt:vector>
  </TitlesOfParts>
  <Company>Krokoz™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PO-L</dc:creator>
  <cp:lastModifiedBy>ЭкОтдел</cp:lastModifiedBy>
  <cp:lastPrinted>2019-02-12T01:06:19Z</cp:lastPrinted>
  <dcterms:created xsi:type="dcterms:W3CDTF">2013-02-18T04:38:06Z</dcterms:created>
  <dcterms:modified xsi:type="dcterms:W3CDTF">2019-02-18T01:58:46Z</dcterms:modified>
</cp:coreProperties>
</file>