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44" i="8" l="1"/>
  <c r="F44" i="8"/>
  <c r="E44" i="8"/>
  <c r="G29" i="8"/>
  <c r="G26" i="8"/>
  <c r="G25" i="8"/>
  <c r="G23" i="8"/>
  <c r="G22" i="8"/>
  <c r="G20" i="8"/>
  <c r="G19" i="8"/>
  <c r="G17" i="8"/>
  <c r="G16" i="8"/>
  <c r="G14" i="8"/>
  <c r="G13" i="8"/>
  <c r="F29" i="8"/>
  <c r="E29" i="8"/>
  <c r="F26" i="8"/>
  <c r="F25" i="8"/>
  <c r="E26" i="8"/>
  <c r="E25" i="8"/>
  <c r="F23" i="8"/>
  <c r="F22" i="8"/>
  <c r="E23" i="8"/>
  <c r="E22" i="8"/>
  <c r="F20" i="8"/>
  <c r="F19" i="8"/>
  <c r="E20" i="8"/>
  <c r="E19" i="8"/>
  <c r="F17" i="8"/>
  <c r="F16" i="8"/>
  <c r="E17" i="8"/>
  <c r="E16" i="8"/>
  <c r="F14" i="8"/>
  <c r="F13" i="8"/>
  <c r="E14" i="8"/>
  <c r="E13" i="8"/>
  <c r="F8" i="8"/>
  <c r="F10" i="8"/>
  <c r="F9" i="8"/>
  <c r="E8" i="8"/>
  <c r="E10" i="8"/>
  <c r="E9" i="8"/>
  <c r="F34" i="8"/>
  <c r="F33" i="8"/>
  <c r="E34" i="8"/>
  <c r="E33" i="8"/>
  <c r="F36" i="8"/>
  <c r="E36" i="8"/>
  <c r="H36" i="8"/>
  <c r="D30" i="8"/>
  <c r="D29" i="8"/>
  <c r="D26" i="8"/>
  <c r="D25" i="8"/>
  <c r="D23" i="8"/>
  <c r="D22" i="8"/>
  <c r="D20" i="8"/>
  <c r="D19" i="8"/>
  <c r="D17" i="8"/>
  <c r="D16" i="8"/>
  <c r="D14" i="8"/>
  <c r="D13" i="8"/>
  <c r="D10" i="8"/>
  <c r="D9" i="8"/>
  <c r="C26" i="8"/>
  <c r="C25" i="8"/>
  <c r="C10" i="8"/>
  <c r="C9" i="8"/>
  <c r="H8" i="8"/>
  <c r="H34" i="8"/>
  <c r="H48" i="8"/>
  <c r="H41" i="8"/>
  <c r="H40" i="8"/>
  <c r="H39" i="8"/>
  <c r="H38" i="8"/>
  <c r="G8" i="8"/>
  <c r="G9" i="8"/>
  <c r="G32" i="8"/>
  <c r="G42" i="8"/>
  <c r="F42" i="8"/>
  <c r="E42" i="8"/>
  <c r="H33" i="8"/>
  <c r="H47" i="8"/>
  <c r="H46" i="8"/>
  <c r="G58" i="8"/>
  <c r="H45" i="8"/>
  <c r="H32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<sst xmlns="http://schemas.openxmlformats.org/spreadsheetml/2006/main" count="170" uniqueCount="148">
  <si>
    <t>ИТОГО:</t>
  </si>
  <si>
    <t>2-222-160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</si>
  <si>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</si>
  <si>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</si>
  <si>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</si>
  <si>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</si>
  <si>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</si>
  <si>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</si>
  <si>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1.1 Обслуж. общедом. коммуникаций</t>
  </si>
  <si>
    <t>1.3 Сан содерж. л/клеток</t>
  </si>
  <si>
    <t>1.4 Сан содерж. м/провода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</si>
  <si>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</si>
  <si>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</si>
  <si>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</si>
  <si>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</si>
  <si>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</si>
  <si>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</si>
  <si>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</si>
  <si>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</si>
  <si>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</si>
  <si>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</si>
  <si>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</si>
  <si>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</si>
  <si>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</si>
  <si>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</si>
  <si>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</si>
  <si>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</si>
  <si>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</si>
  <si>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</si>
  <si>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</si>
  <si>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</si>
  <si>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</si>
  <si>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</si>
  <si>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</si>
  <si>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</si>
  <si>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</si>
  <si>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</si>
  <si>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</si>
  <si>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</si>
  <si>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 xml:space="preserve">                       об исполнении договора управления многоквартирным домом </t>
  </si>
  <si>
    <t xml:space="preserve">                                                                ул.</t>
  </si>
  <si>
    <t xml:space="preserve">№ 58 по ул. Нерчинской </t>
  </si>
  <si>
    <t>Часть 1.</t>
  </si>
  <si>
    <t>1.Сведения об Управляющей компании Ленинского района</t>
  </si>
  <si>
    <t>1</t>
  </si>
  <si>
    <t>Наименвание юридического лица</t>
  </si>
  <si>
    <t xml:space="preserve"> ООО "Управляющая компания Ленинского района"</t>
  </si>
  <si>
    <t>2</t>
  </si>
  <si>
    <t>ФИО руководителя</t>
  </si>
  <si>
    <t>Козлов Владимир Петрович</t>
  </si>
  <si>
    <t>3</t>
  </si>
  <si>
    <t>Свидетельство о гос регистрации юр лица</t>
  </si>
  <si>
    <t>от 27 .04. 2005г. Серия 25 № 01277949</t>
  </si>
  <si>
    <t>4</t>
  </si>
  <si>
    <t>Фактический и юридический адрес</t>
  </si>
  <si>
    <t>690005 г.Владивосток, ул. Светланская, 183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</si>
  <si>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</si>
  <si>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</si>
  <si>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</si>
  <si>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</si>
  <si>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</si>
  <si>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</si>
  <si>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</si>
  <si>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</si>
  <si>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</si>
  <si>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</si>
  <si>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</si>
  <si>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</si>
  <si>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</si>
  <si>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</si>
  <si>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</si>
  <si>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6</t>
  </si>
  <si>
    <t>Адрес электронной почты:</t>
  </si>
  <si>
    <t>uklr2006@mail.ru</t>
  </si>
  <si>
    <t>7</t>
  </si>
  <si>
    <t>Адрес официального сайта в сети "Интернет"</t>
  </si>
  <si>
    <t xml:space="preserve">     uk-lr.ru</t>
  </si>
  <si>
    <t>8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</si>
  <si>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</si>
  <si>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</si>
  <si>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</si>
  <si>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</si>
  <si>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</si>
  <si>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</si>
  <si>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</si>
  <si>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ООО " Ярд"</t>
  </si>
  <si>
    <t>ул. Светланская, 183</t>
  </si>
  <si>
    <t>Техническое обслуживание общего имущества:</t>
  </si>
  <si>
    <t>2-673-747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</si>
  <si>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</si>
  <si>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</si>
  <si>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</si>
  <si>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</si>
  <si>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</si>
  <si>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</si>
  <si>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</si>
  <si>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</si>
  <si>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</si>
  <si>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3. Техническая характеристика дома:</t>
  </si>
  <si>
    <t>Год постройки</t>
  </si>
  <si>
    <t>Количество этажей</t>
  </si>
  <si>
    <t>12 этажей</t>
  </si>
  <si>
    <t>Количество подъездов</t>
  </si>
  <si>
    <t>1 подъзд</t>
  </si>
  <si>
    <t>Количество лифтов</t>
  </si>
  <si>
    <t>2 лифт</t>
  </si>
  <si>
    <t>Количество м/ проводов</t>
  </si>
  <si>
    <t>1 м/провод</t>
  </si>
  <si>
    <t>Площадь жилых помещений</t>
  </si>
  <si>
    <t>Площадь не жилых помещений</t>
  </si>
  <si>
    <t>Площадь мест общего пользования</t>
  </si>
  <si>
    <t>Договор управления</t>
  </si>
  <si>
    <t>Часть 4</t>
  </si>
  <si>
    <t>ООО "Комфорт"</t>
  </si>
  <si>
    <t>обязательное страхование лифтов</t>
  </si>
  <si>
    <t>ул. Тунгусская,8</t>
  </si>
  <si>
    <t>Кр Знамени ,94</t>
  </si>
  <si>
    <t>количество проживающих</t>
  </si>
  <si>
    <t>173 чел.</t>
  </si>
  <si>
    <t>3670,81 кв.м</t>
  </si>
  <si>
    <t>итого по дому:</t>
  </si>
  <si>
    <t>Прочие работы и услуги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</si>
  <si>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</si>
  <si>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</si>
  <si>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</si>
  <si>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</si>
  <si>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тариф</t>
  </si>
  <si>
    <t>сумма, т.р.</t>
  </si>
  <si>
    <t>исполнитель</t>
  </si>
  <si>
    <t>Ресо -Гарантия</t>
  </si>
  <si>
    <t>всего: 1164,9 кв.м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</si>
  <si>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</si>
  <si>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</si>
  <si>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</si>
  <si>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</si>
  <si>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</si>
  <si>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 энергия на содержание ОИ МКД</t>
  </si>
  <si>
    <t>Предложение управляющей компании: текущий ремонт общедомовых комуникаций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</si>
  <si>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</si>
  <si>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</si>
  <si>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</si>
  <si>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</si>
  <si>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</si>
  <si>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</si>
  <si>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расчетный комплекс учета электроэнергии</t>
  </si>
  <si>
    <t>МУПВ ВПЭС</t>
  </si>
  <si>
    <t>План по статье "текущий ремонт" на 2019 год.</t>
  </si>
  <si>
    <t xml:space="preserve">исх. № 341 от 18.02.2019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</si>
</sst>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9"/>
      <color theme="10"/>
      <name val="Calibri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 applyAlignment="1">
      <alignment horizontal="center" wrapText="1"/>
    </xf>
    <xf numFmtId="0" fontId="6" fillId="0" borderId="0" xfId="0" applyFont="1"/>
    <xf numFmtId="0" fontId="4" fillId="0" borderId="0" xfId="0" applyFont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/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8" xfId="0" applyFont="1" applyBorder="1"/>
    <xf numFmtId="164" fontId="5" fillId="0" borderId="1" xfId="0" applyNumberFormat="1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7" fillId="0" borderId="0" xfId="1" applyFont="1"/>
    <xf numFmtId="0" fontId="1" fillId="0" borderId="0" xfId="1"/>
    <xf numFmtId="0" fontId="8" fillId="0" borderId="0" xfId="0" applyFont="1"/>
    <xf numFmtId="0" fontId="9" fillId="0" borderId="0" xfId="0" applyFont="1"/>
    <xf numFmtId="0" fontId="0" fillId="0" borderId="0" xfId="0" applyFill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/>
    <xf numFmtId="0" fontId="2" fillId="0" borderId="1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" xfId="0" applyFont="1" applyBorder="1" applyAlignment="1"/>
    <xf numFmtId="0" fontId="11" fillId="0" borderId="1" xfId="0" applyFont="1" applyBorder="1"/>
    <xf numFmtId="0" fontId="11" fillId="0" borderId="1" xfId="0" applyFont="1" applyFill="1" applyBorder="1" applyAlignment="1"/>
    <xf numFmtId="49" fontId="10" fillId="0" borderId="11" xfId="1" applyNumberFormat="1" applyFont="1" applyFill="1" applyBorder="1" applyAlignment="1">
      <alignment horizontal="center"/>
    </xf>
    <xf numFmtId="0" fontId="10" fillId="0" borderId="11" xfId="1" applyFont="1" applyFill="1" applyBorder="1"/>
    <xf numFmtId="0" fontId="7" fillId="0" borderId="11" xfId="1" applyFont="1" applyFill="1" applyBorder="1" applyAlignment="1">
      <alignment horizontal="left"/>
    </xf>
    <xf numFmtId="0" fontId="10" fillId="0" borderId="11" xfId="1" applyFont="1" applyFill="1" applyBorder="1" applyAlignment="1">
      <alignment horizontal="left"/>
    </xf>
    <xf numFmtId="0" fontId="14" fillId="0" borderId="11" xfId="1" applyFont="1" applyFill="1" applyBorder="1" applyAlignment="1">
      <alignment horizontal="left"/>
    </xf>
    <xf numFmtId="0" fontId="2" fillId="0" borderId="1" xfId="0" applyFont="1" applyBorder="1"/>
    <xf numFmtId="0" fontId="14" fillId="0" borderId="2" xfId="1" applyFont="1" applyFill="1" applyBorder="1" applyAlignment="1">
      <alignment horizontal="left" wrapText="1"/>
    </xf>
    <xf numFmtId="0" fontId="14" fillId="0" borderId="7" xfId="1" applyFont="1" applyFill="1" applyBorder="1" applyAlignment="1">
      <alignment horizontal="left" wrapText="1"/>
    </xf>
    <xf numFmtId="0" fontId="14" fillId="0" borderId="8" xfId="1" applyFont="1" applyFill="1" applyBorder="1" applyAlignment="1">
      <alignment horizontal="left" wrapText="1"/>
    </xf>
    <xf numFmtId="0" fontId="5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4" fillId="0" borderId="0" xfId="0" applyFont="1" applyBorder="1" applyAlignment="1"/>
    <xf numFmtId="0" fontId="0" fillId="0" borderId="0" xfId="0" applyFill="1" applyBorder="1" applyAlignme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Fill="1" applyBorder="1" applyAlignment="1"/>
    <xf numFmtId="0" fontId="3" fillId="0" borderId="8" xfId="0" applyFont="1" applyBorder="1" applyAlignment="1"/>
    <xf numFmtId="0" fontId="5" fillId="0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0" fillId="0" borderId="0" xfId="0" applyAlignment="1"/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2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49" fontId="12" fillId="0" borderId="2" xfId="2" applyNumberFormat="1" applyFill="1" applyBorder="1" applyAlignment="1" applyProtection="1">
      <alignment horizontal="center"/>
    </xf>
    <xf numFmtId="49" fontId="12" fillId="0" borderId="8" xfId="2" applyNumberFormat="1" applyFill="1" applyBorder="1" applyAlignment="1" applyProtection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4" fillId="0" borderId="2" xfId="1" applyFont="1" applyFill="1" applyBorder="1" applyAlignment="1">
      <alignment horizontal="left" wrapText="1"/>
    </xf>
    <xf numFmtId="0" fontId="14" fillId="0" borderId="7" xfId="1" applyFont="1" applyFill="1" applyBorder="1" applyAlignment="1">
      <alignment horizontal="left" wrapText="1"/>
    </xf>
    <xf numFmtId="0" fontId="14" fillId="0" borderId="8" xfId="1" applyFont="1" applyFill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2" xfId="0" applyFont="1" applyFill="1" applyBorder="1" applyAlignment="1"/>
    <xf numFmtId="0" fontId="3" fillId="0" borderId="8" xfId="0" applyFont="1" applyBorder="1" applyAlignment="1"/>
    <xf numFmtId="0" fontId="0" fillId="0" borderId="8" xfId="0" applyBorder="1" applyAlignment="1"/>
    <xf numFmtId="0" fontId="2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0" borderId="7" xfId="0" applyBorder="1" applyAlignment="1"/>
    <xf numFmtId="0" fontId="2" fillId="0" borderId="2" xfId="0" applyFont="1" applyFill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5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/>
    <xf numFmtId="0" fontId="4" fillId="0" borderId="2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0" fillId="0" borderId="0" xfId="0" applyAlignment="1"/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10" xfId="0" applyFont="1" applyBorder="1" applyAlignment="1">
      <alignment wrapText="1"/>
    </xf>
    <xf numFmtId="164" fontId="5" fillId="0" borderId="3" xfId="0" applyNumberFormat="1" applyFont="1" applyBorder="1" applyAlignment="1">
      <alignment horizontal="center" wrapText="1"/>
    </xf>
    <xf numFmtId="164" fontId="5" fillId="0" borderId="5" xfId="0" applyNumberFormat="1" applyFont="1" applyBorder="1" applyAlignment="1">
      <alignment horizontal="center" wrapText="1"/>
    </xf>
    <xf numFmtId="0" fontId="5" fillId="0" borderId="2" xfId="0" applyFont="1" applyFill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5" fillId="2" borderId="7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35" t="s">
        <v>138</v>
      </c>
      <c r="C1" s="36"/>
    </row>
    <row r="2" spans="1:4" x14ac:dyDescent="0.25">
      <c r="A2" s="35" t="s">
        <v>39</v>
      </c>
      <c r="C2" s="1"/>
    </row>
    <row r="3" spans="1:4" ht="15.75" x14ac:dyDescent="0.25">
      <c r="B3" s="1" t="s">
        <v>40</v>
      </c>
      <c r="C3" s="37" t="s">
        <v>41</v>
      </c>
    </row>
    <row r="4" spans="1:4" x14ac:dyDescent="0.25">
      <c r="A4" s="38" t="s">
        <v>147</v>
      </c>
      <c r="C4" s="1"/>
    </row>
    <row r="5" spans="1:4" x14ac:dyDescent="0.25">
      <c r="A5" s="1" t="s">
        <v>42</v>
      </c>
      <c r="C5" s="1"/>
    </row>
    <row r="6" spans="1:4" x14ac:dyDescent="0.25">
      <c r="A6" s="1" t="s">
        <v>43</v>
      </c>
      <c r="B6" s="6"/>
      <c r="C6" s="5"/>
      <c r="D6" s="6"/>
    </row>
    <row r="7" spans="1:4" x14ac:dyDescent="0.25">
      <c r="A7" s="39"/>
    </row>
    <row r="8" spans="1:4" x14ac:dyDescent="0.25">
      <c r="A8" s="40" t="s">
        <v>44</v>
      </c>
      <c r="B8" s="41" t="s">
        <v>45</v>
      </c>
      <c r="C8" s="42" t="s">
        <v>46</v>
      </c>
      <c r="D8" s="43"/>
    </row>
    <row r="9" spans="1:4" x14ac:dyDescent="0.25">
      <c r="A9" s="40" t="s">
        <v>47</v>
      </c>
      <c r="B9" s="41" t="s">
        <v>48</v>
      </c>
      <c r="C9" s="86" t="s">
        <v>49</v>
      </c>
      <c r="D9" s="87"/>
    </row>
    <row r="10" spans="1:4" ht="23.25" x14ac:dyDescent="0.25">
      <c r="A10" s="40" t="s">
        <v>50</v>
      </c>
      <c r="B10" s="44" t="s">
        <v>51</v>
      </c>
      <c r="C10" s="88" t="s">
        <v>52</v>
      </c>
      <c r="D10" s="89"/>
    </row>
    <row r="11" spans="1:4" x14ac:dyDescent="0.25">
      <c r="A11" s="40" t="s">
        <v>53</v>
      </c>
      <c r="B11" s="41" t="s">
        <v>54</v>
      </c>
      <c r="C11" s="86" t="s">
        <v>55</v>
      </c>
      <c r="D11" s="87"/>
    </row>
    <row r="12" spans="1:4" x14ac:dyDescent="0.25">
      <c r="A12" s="90">
        <v>5</v>
      </c>
      <c r="B12" s="90" t="s">
        <v>56</v>
      </c>
      <c r="C12" s="45" t="s">
        <v>57</v>
      </c>
      <c r="D12" s="46" t="s">
        <v>58</v>
      </c>
    </row>
    <row r="13" spans="1:4" x14ac:dyDescent="0.25">
      <c r="A13" s="90"/>
      <c r="B13" s="90"/>
      <c r="C13" s="45" t="s">
        <v>59</v>
      </c>
      <c r="D13" s="46" t="s">
        <v>60</v>
      </c>
    </row>
    <row r="14" spans="1:4" x14ac:dyDescent="0.25">
      <c r="A14" s="90"/>
      <c r="B14" s="90"/>
      <c r="C14" s="45" t="s">
        <v>61</v>
      </c>
      <c r="D14" s="46" t="s">
        <v>62</v>
      </c>
    </row>
    <row r="15" spans="1:4" x14ac:dyDescent="0.25">
      <c r="A15" s="90"/>
      <c r="B15" s="90"/>
      <c r="C15" s="45" t="s">
        <v>63</v>
      </c>
      <c r="D15" s="46" t="s">
        <v>64</v>
      </c>
    </row>
    <row r="16" spans="1:4" x14ac:dyDescent="0.25">
      <c r="A16" s="90"/>
      <c r="B16" s="90"/>
      <c r="C16" s="45" t="s">
        <v>65</v>
      </c>
      <c r="D16" s="46" t="s">
        <v>66</v>
      </c>
    </row>
    <row r="17" spans="1:4" x14ac:dyDescent="0.25">
      <c r="A17" s="90"/>
      <c r="B17" s="90"/>
      <c r="C17" s="45" t="s">
        <v>67</v>
      </c>
      <c r="D17" s="46" t="s">
        <v>68</v>
      </c>
    </row>
    <row r="18" spans="1:4" x14ac:dyDescent="0.25">
      <c r="A18" s="90"/>
      <c r="B18" s="90"/>
      <c r="C18" s="47" t="s">
        <v>69</v>
      </c>
      <c r="D18" s="46" t="s">
        <v>70</v>
      </c>
    </row>
    <row r="19" spans="1:4" x14ac:dyDescent="0.25">
      <c r="A19" s="40" t="s">
        <v>71</v>
      </c>
      <c r="B19" s="41" t="s">
        <v>72</v>
      </c>
      <c r="C19" s="84" t="s">
        <v>73</v>
      </c>
      <c r="D19" s="85"/>
    </row>
    <row r="20" spans="1:4" x14ac:dyDescent="0.25">
      <c r="A20" s="40" t="s">
        <v>74</v>
      </c>
      <c r="B20" s="41" t="s">
        <v>75</v>
      </c>
      <c r="C20" s="93" t="s">
        <v>76</v>
      </c>
      <c r="D20" s="94"/>
    </row>
    <row r="21" spans="1:4" x14ac:dyDescent="0.25">
      <c r="A21" s="40" t="s">
        <v>77</v>
      </c>
      <c r="B21" s="41" t="s">
        <v>78</v>
      </c>
      <c r="C21" s="88" t="s">
        <v>79</v>
      </c>
      <c r="D21" s="95"/>
    </row>
    <row r="22" spans="1:4" x14ac:dyDescent="0.25">
      <c r="A22" s="48"/>
      <c r="B22" s="49"/>
      <c r="C22" s="48"/>
      <c r="D22" s="48"/>
    </row>
    <row r="23" spans="1:4" x14ac:dyDescent="0.25">
      <c r="A23" s="50" t="s">
        <v>80</v>
      </c>
      <c r="B23" s="51"/>
      <c r="C23" s="51"/>
      <c r="D23" s="51"/>
    </row>
    <row r="24" spans="1:4" x14ac:dyDescent="0.25">
      <c r="A24" s="52"/>
      <c r="B24" s="51"/>
      <c r="C24" s="51"/>
      <c r="D24" s="51"/>
    </row>
    <row r="25" spans="1:4" ht="23.25" x14ac:dyDescent="0.25">
      <c r="A25" s="53"/>
      <c r="B25" s="4" t="s">
        <v>81</v>
      </c>
      <c r="C25" s="2" t="s">
        <v>82</v>
      </c>
      <c r="D25" s="34" t="s">
        <v>83</v>
      </c>
    </row>
    <row r="26" spans="1:4" ht="27" customHeight="1" x14ac:dyDescent="0.25">
      <c r="A26" s="96" t="s">
        <v>84</v>
      </c>
      <c r="B26" s="97"/>
      <c r="C26" s="97"/>
      <c r="D26" s="98"/>
    </row>
    <row r="27" spans="1:4" x14ac:dyDescent="0.25">
      <c r="A27" s="54"/>
      <c r="B27" s="55"/>
      <c r="C27" s="55"/>
      <c r="D27" s="56"/>
    </row>
    <row r="28" spans="1:4" x14ac:dyDescent="0.25">
      <c r="A28" s="2">
        <v>1</v>
      </c>
      <c r="B28" s="53" t="s">
        <v>85</v>
      </c>
      <c r="C28" s="53" t="s">
        <v>86</v>
      </c>
      <c r="D28" s="53" t="s">
        <v>1</v>
      </c>
    </row>
    <row r="29" spans="1:4" x14ac:dyDescent="0.25">
      <c r="A29" s="57" t="s">
        <v>87</v>
      </c>
      <c r="B29" s="58"/>
      <c r="C29" s="58"/>
      <c r="D29" s="58"/>
    </row>
    <row r="30" spans="1:4" x14ac:dyDescent="0.25">
      <c r="A30" s="2">
        <v>1</v>
      </c>
      <c r="B30" s="53" t="s">
        <v>113</v>
      </c>
      <c r="C30" s="53" t="s">
        <v>116</v>
      </c>
      <c r="D30" s="3" t="s">
        <v>88</v>
      </c>
    </row>
    <row r="31" spans="1:4" x14ac:dyDescent="0.25">
      <c r="A31" s="57" t="s">
        <v>89</v>
      </c>
      <c r="B31" s="58"/>
      <c r="C31" s="58"/>
      <c r="D31" s="58"/>
    </row>
    <row r="32" spans="1:4" x14ac:dyDescent="0.25">
      <c r="A32" s="57" t="s">
        <v>90</v>
      </c>
      <c r="B32" s="58"/>
      <c r="C32" s="58"/>
      <c r="D32" s="58"/>
    </row>
    <row r="33" spans="1:4" x14ac:dyDescent="0.25">
      <c r="A33" s="2">
        <v>1</v>
      </c>
      <c r="B33" s="53" t="s">
        <v>91</v>
      </c>
      <c r="C33" s="53" t="s">
        <v>115</v>
      </c>
      <c r="D33" s="3" t="s">
        <v>92</v>
      </c>
    </row>
    <row r="34" spans="1:4" x14ac:dyDescent="0.25">
      <c r="A34" s="57" t="s">
        <v>93</v>
      </c>
      <c r="B34" s="58"/>
      <c r="C34" s="58"/>
      <c r="D34" s="58"/>
    </row>
    <row r="35" spans="1:4" x14ac:dyDescent="0.25">
      <c r="A35" s="2">
        <v>1</v>
      </c>
      <c r="B35" s="53" t="s">
        <v>94</v>
      </c>
      <c r="C35" s="53" t="s">
        <v>86</v>
      </c>
      <c r="D35" s="53" t="s">
        <v>95</v>
      </c>
    </row>
    <row r="36" spans="1:4" x14ac:dyDescent="0.25">
      <c r="A36" s="57" t="s">
        <v>96</v>
      </c>
      <c r="B36" s="58"/>
      <c r="C36" s="58"/>
      <c r="D36" s="58"/>
    </row>
    <row r="37" spans="1:4" x14ac:dyDescent="0.25">
      <c r="A37" s="2">
        <v>1</v>
      </c>
      <c r="B37" s="53" t="s">
        <v>97</v>
      </c>
      <c r="C37" s="53" t="s">
        <v>86</v>
      </c>
      <c r="D37" s="53" t="s">
        <v>1</v>
      </c>
    </row>
    <row r="38" spans="1:4" x14ac:dyDescent="0.25">
      <c r="A38" s="1" t="s">
        <v>98</v>
      </c>
      <c r="B38" s="58"/>
      <c r="C38" s="58"/>
      <c r="D38" s="58"/>
    </row>
    <row r="39" spans="1:4" x14ac:dyDescent="0.25">
      <c r="A39" s="2">
        <v>1</v>
      </c>
      <c r="B39" s="53" t="s">
        <v>99</v>
      </c>
      <c r="C39" s="99">
        <v>1980</v>
      </c>
      <c r="D39" s="92"/>
    </row>
    <row r="40" spans="1:4" x14ac:dyDescent="0.25">
      <c r="A40" s="2">
        <v>2</v>
      </c>
      <c r="B40" s="53" t="s">
        <v>100</v>
      </c>
      <c r="C40" s="99" t="s">
        <v>101</v>
      </c>
      <c r="D40" s="92"/>
    </row>
    <row r="41" spans="1:4" x14ac:dyDescent="0.25">
      <c r="A41" s="2">
        <v>3</v>
      </c>
      <c r="B41" s="53" t="s">
        <v>102</v>
      </c>
      <c r="C41" s="99" t="s">
        <v>103</v>
      </c>
      <c r="D41" s="100"/>
    </row>
    <row r="42" spans="1:4" x14ac:dyDescent="0.25">
      <c r="A42" s="2">
        <v>4</v>
      </c>
      <c r="B42" s="53" t="s">
        <v>104</v>
      </c>
      <c r="C42" s="99" t="s">
        <v>105</v>
      </c>
      <c r="D42" s="100"/>
    </row>
    <row r="43" spans="1:4" x14ac:dyDescent="0.25">
      <c r="A43" s="2">
        <v>5</v>
      </c>
      <c r="B43" s="53" t="s">
        <v>106</v>
      </c>
      <c r="C43" s="99" t="s">
        <v>107</v>
      </c>
      <c r="D43" s="100"/>
    </row>
    <row r="44" spans="1:4" x14ac:dyDescent="0.25">
      <c r="A44" s="2">
        <v>6</v>
      </c>
      <c r="B44" s="53" t="s">
        <v>108</v>
      </c>
      <c r="C44" s="99" t="s">
        <v>119</v>
      </c>
      <c r="D44" s="92"/>
    </row>
    <row r="45" spans="1:4" x14ac:dyDescent="0.25">
      <c r="A45" s="2">
        <v>7</v>
      </c>
      <c r="B45" s="53" t="s">
        <v>109</v>
      </c>
      <c r="C45" s="99" t="s">
        <v>28</v>
      </c>
      <c r="D45" s="92"/>
    </row>
    <row r="46" spans="1:4" x14ac:dyDescent="0.25">
      <c r="A46" s="2">
        <v>8</v>
      </c>
      <c r="B46" s="53" t="s">
        <v>110</v>
      </c>
      <c r="C46" s="99" t="s">
        <v>130</v>
      </c>
      <c r="D46" s="92"/>
    </row>
    <row r="47" spans="1:4" x14ac:dyDescent="0.25">
      <c r="A47" s="2">
        <v>9</v>
      </c>
      <c r="B47" s="53" t="s">
        <v>117</v>
      </c>
      <c r="C47" s="99" t="s">
        <v>118</v>
      </c>
      <c r="D47" s="89"/>
    </row>
    <row r="48" spans="1:4" x14ac:dyDescent="0.25">
      <c r="A48" s="2"/>
      <c r="B48" s="53" t="s">
        <v>111</v>
      </c>
      <c r="C48" s="91">
        <v>39083</v>
      </c>
      <c r="D48" s="92"/>
    </row>
    <row r="49" spans="1:4" x14ac:dyDescent="0.25">
      <c r="A49" s="1"/>
    </row>
    <row r="50" spans="1:4" x14ac:dyDescent="0.25">
      <c r="A50" s="1"/>
    </row>
    <row r="52" spans="1:4" x14ac:dyDescent="0.25">
      <c r="A52" s="60"/>
      <c r="B52" s="60"/>
      <c r="C52" s="61"/>
      <c r="D52" s="62"/>
    </row>
    <row r="53" spans="1:4" x14ac:dyDescent="0.25">
      <c r="A53" s="60"/>
      <c r="B53" s="60"/>
      <c r="C53" s="61"/>
      <c r="D53" s="62"/>
    </row>
    <row r="54" spans="1:4" x14ac:dyDescent="0.25">
      <c r="A54" s="60"/>
      <c r="B54" s="60"/>
      <c r="C54" s="61"/>
      <c r="D54" s="62"/>
    </row>
    <row r="55" spans="1:4" x14ac:dyDescent="0.25">
      <c r="A55" s="60"/>
      <c r="B55" s="60"/>
      <c r="C55" s="61"/>
      <c r="D55" s="62"/>
    </row>
    <row r="56" spans="1:4" x14ac:dyDescent="0.25">
      <c r="A56" s="60"/>
      <c r="B56" s="60"/>
      <c r="C56" s="63"/>
      <c r="D56" s="62"/>
    </row>
    <row r="57" spans="1:4" x14ac:dyDescent="0.25">
      <c r="A57" s="60"/>
      <c r="B57" s="60"/>
      <c r="C57" s="64"/>
      <c r="D57" s="62"/>
    </row>
  </sheetData>
  <mergeCells count="19">
    <mergeCell ref="C48:D48"/>
    <mergeCell ref="C20:D20"/>
    <mergeCell ref="C21:D21"/>
    <mergeCell ref="A26:D26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19:D19"/>
    <mergeCell ref="C9:D9"/>
    <mergeCell ref="C10:D10"/>
    <mergeCell ref="C11:D11"/>
    <mergeCell ref="A12:A18"/>
    <mergeCell ref="B12:B18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opLeftCell="A47" workbookViewId="0">
      <selection activeCell="K45" sqref="K45"/>
    </sheetView>
  </sheetViews>
  <sheetFormatPr defaultRowHeight="15" x14ac:dyDescent="0.25"/>
  <cols>
    <col min="1" max="1" width="15.85546875" customWidth="1"/>
    <col min="2" max="2" width="13.42578125" style="9" customWidth="1"/>
    <col min="3" max="3" width="8.5703125" style="24" customWidth="1"/>
    <col min="4" max="4" width="8.28515625" customWidth="1"/>
    <col min="5" max="5" width="9" customWidth="1"/>
    <col min="6" max="6" width="8.85546875" customWidth="1"/>
    <col min="7" max="7" width="9.28515625" customWidth="1"/>
    <col min="8" max="8" width="10.42578125" customWidth="1"/>
    <col min="9" max="9" width="0.28515625" customWidth="1"/>
  </cols>
  <sheetData>
    <row r="1" spans="1:8" x14ac:dyDescent="0.25">
      <c r="A1" s="1" t="s">
        <v>125</v>
      </c>
      <c r="B1"/>
      <c r="C1" s="15"/>
      <c r="D1" s="15"/>
    </row>
    <row r="2" spans="1:8" ht="13.5" customHeight="1" x14ac:dyDescent="0.25">
      <c r="A2" s="1" t="s">
        <v>139</v>
      </c>
      <c r="B2"/>
      <c r="C2" s="15"/>
      <c r="D2" s="15"/>
    </row>
    <row r="3" spans="1:8" ht="56.25" customHeight="1" x14ac:dyDescent="0.25">
      <c r="A3" s="103" t="s">
        <v>17</v>
      </c>
      <c r="B3" s="104"/>
      <c r="C3" s="72" t="s">
        <v>126</v>
      </c>
      <c r="D3" s="7" t="s">
        <v>18</v>
      </c>
      <c r="E3" s="7" t="s">
        <v>19</v>
      </c>
      <c r="F3" s="7" t="s">
        <v>20</v>
      </c>
      <c r="G3" s="16" t="s">
        <v>21</v>
      </c>
      <c r="H3" s="7" t="s">
        <v>22</v>
      </c>
    </row>
    <row r="4" spans="1:8" ht="24" customHeight="1" x14ac:dyDescent="0.25">
      <c r="A4" s="112" t="s">
        <v>140</v>
      </c>
      <c r="B4" s="113"/>
      <c r="C4" s="72"/>
      <c r="D4" s="7">
        <v>-76.400000000000006</v>
      </c>
      <c r="E4" s="7"/>
      <c r="F4" s="7"/>
      <c r="G4" s="16"/>
      <c r="H4" s="7"/>
    </row>
    <row r="5" spans="1:8" ht="15.75" customHeight="1" x14ac:dyDescent="0.25">
      <c r="A5" s="70" t="s">
        <v>123</v>
      </c>
      <c r="B5" s="71"/>
      <c r="C5" s="72"/>
      <c r="D5" s="7">
        <v>311.33</v>
      </c>
      <c r="E5" s="7"/>
      <c r="F5" s="7"/>
      <c r="G5" s="16"/>
      <c r="H5" s="7"/>
    </row>
    <row r="6" spans="1:8" ht="15" customHeight="1" x14ac:dyDescent="0.25">
      <c r="A6" s="70" t="s">
        <v>124</v>
      </c>
      <c r="B6" s="71"/>
      <c r="C6" s="72"/>
      <c r="D6" s="7">
        <v>-387.73</v>
      </c>
      <c r="E6" s="7"/>
      <c r="F6" s="7"/>
      <c r="G6" s="16"/>
      <c r="H6" s="7"/>
    </row>
    <row r="7" spans="1:8" ht="16.5" customHeight="1" x14ac:dyDescent="0.25">
      <c r="A7" s="108" t="s">
        <v>141</v>
      </c>
      <c r="B7" s="107"/>
      <c r="C7" s="107"/>
      <c r="D7" s="107"/>
      <c r="E7" s="107"/>
      <c r="F7" s="107"/>
      <c r="G7" s="107"/>
      <c r="H7" s="89"/>
    </row>
    <row r="8" spans="1:8" ht="17.25" customHeight="1" x14ac:dyDescent="0.25">
      <c r="A8" s="103" t="s">
        <v>23</v>
      </c>
      <c r="B8" s="105"/>
      <c r="C8" s="21">
        <v>21.13</v>
      </c>
      <c r="D8" s="8">
        <v>-358.62</v>
      </c>
      <c r="E8" s="8">
        <f>E12+E15+E18+E21+E24+E27</f>
        <v>921.78</v>
      </c>
      <c r="F8" s="8">
        <f>F12+F15+F18+F21+F24+F27</f>
        <v>905.22000000000014</v>
      </c>
      <c r="G8" s="8">
        <f>G12+G15+G18+G21+G24+G27</f>
        <v>905.22000000000014</v>
      </c>
      <c r="H8" s="2">
        <f>F8-E8+D8</f>
        <v>-375.17999999999984</v>
      </c>
    </row>
    <row r="9" spans="1:8" x14ac:dyDescent="0.25">
      <c r="A9" s="17" t="s">
        <v>24</v>
      </c>
      <c r="B9" s="18"/>
      <c r="C9" s="22">
        <f>C8-C10</f>
        <v>19.016999999999999</v>
      </c>
      <c r="D9" s="31">
        <f>D8-D10</f>
        <v>-322.75799999999998</v>
      </c>
      <c r="E9" s="31">
        <f>E8-E10</f>
        <v>829.60199999999998</v>
      </c>
      <c r="F9" s="31">
        <f>F8-F10</f>
        <v>814.69800000000009</v>
      </c>
      <c r="G9" s="31">
        <f>G8-G10</f>
        <v>814.70000000000016</v>
      </c>
      <c r="H9" s="31">
        <f t="shared" ref="H9:H30" si="0">F9-E9+D9</f>
        <v>-337.66199999999986</v>
      </c>
    </row>
    <row r="10" spans="1:8" x14ac:dyDescent="0.25">
      <c r="A10" s="106" t="s">
        <v>25</v>
      </c>
      <c r="B10" s="107"/>
      <c r="C10" s="22">
        <f>C8*10%</f>
        <v>2.113</v>
      </c>
      <c r="D10" s="31">
        <f>D8*10%</f>
        <v>-35.862000000000002</v>
      </c>
      <c r="E10" s="31">
        <f t="shared" ref="E10:F10" si="1">E8*10%</f>
        <v>92.177999999999997</v>
      </c>
      <c r="F10" s="31">
        <f t="shared" si="1"/>
        <v>90.52200000000002</v>
      </c>
      <c r="G10" s="31">
        <v>90.52</v>
      </c>
      <c r="H10" s="2">
        <f t="shared" si="0"/>
        <v>-37.517999999999979</v>
      </c>
    </row>
    <row r="11" spans="1:8" ht="12.75" customHeight="1" x14ac:dyDescent="0.25">
      <c r="A11" s="108" t="s">
        <v>26</v>
      </c>
      <c r="B11" s="109"/>
      <c r="C11" s="109"/>
      <c r="D11" s="109"/>
      <c r="E11" s="109"/>
      <c r="F11" s="109"/>
      <c r="G11" s="109"/>
      <c r="H11" s="105"/>
    </row>
    <row r="12" spans="1:8" x14ac:dyDescent="0.25">
      <c r="A12" s="110" t="s">
        <v>8</v>
      </c>
      <c r="B12" s="111"/>
      <c r="C12" s="21">
        <v>5.65</v>
      </c>
      <c r="D12" s="8">
        <v>-103</v>
      </c>
      <c r="E12" s="8">
        <v>248.88</v>
      </c>
      <c r="F12" s="8">
        <v>246.83</v>
      </c>
      <c r="G12" s="8">
        <v>246.83</v>
      </c>
      <c r="H12" s="31">
        <f t="shared" si="0"/>
        <v>-105.04999999999998</v>
      </c>
    </row>
    <row r="13" spans="1:8" x14ac:dyDescent="0.25">
      <c r="A13" s="17" t="s">
        <v>24</v>
      </c>
      <c r="B13" s="18"/>
      <c r="C13" s="22">
        <v>5.08</v>
      </c>
      <c r="D13" s="31">
        <f>D12-D14</f>
        <v>-92.7</v>
      </c>
      <c r="E13" s="31">
        <f>E12-E14</f>
        <v>223.99199999999999</v>
      </c>
      <c r="F13" s="31">
        <f>F12-F14</f>
        <v>222.14700000000002</v>
      </c>
      <c r="G13" s="31">
        <f>G12-G14</f>
        <v>222.14700000000002</v>
      </c>
      <c r="H13" s="31">
        <f t="shared" si="0"/>
        <v>-94.544999999999973</v>
      </c>
    </row>
    <row r="14" spans="1:8" x14ac:dyDescent="0.25">
      <c r="A14" s="106" t="s">
        <v>25</v>
      </c>
      <c r="B14" s="107"/>
      <c r="C14" s="22">
        <v>0.56999999999999995</v>
      </c>
      <c r="D14" s="31">
        <f>D12*10%</f>
        <v>-10.3</v>
      </c>
      <c r="E14" s="31">
        <f>E12*10%</f>
        <v>24.888000000000002</v>
      </c>
      <c r="F14" s="31">
        <f t="shared" ref="F14:G14" si="2">F12*10%</f>
        <v>24.683000000000003</v>
      </c>
      <c r="G14" s="31">
        <f t="shared" si="2"/>
        <v>24.683000000000003</v>
      </c>
      <c r="H14" s="31">
        <f t="shared" si="0"/>
        <v>-10.504999999999999</v>
      </c>
    </row>
    <row r="15" spans="1:8" ht="23.25" customHeight="1" x14ac:dyDescent="0.25">
      <c r="A15" s="110" t="s">
        <v>2</v>
      </c>
      <c r="B15" s="111"/>
      <c r="C15" s="21">
        <v>3.45</v>
      </c>
      <c r="D15" s="8">
        <v>-63.01</v>
      </c>
      <c r="E15" s="8">
        <v>151.97</v>
      </c>
      <c r="F15" s="8">
        <v>150.72</v>
      </c>
      <c r="G15" s="8">
        <v>150.72</v>
      </c>
      <c r="H15" s="31">
        <f t="shared" si="0"/>
        <v>-64.259999999999991</v>
      </c>
    </row>
    <row r="16" spans="1:8" x14ac:dyDescent="0.25">
      <c r="A16" s="17" t="s">
        <v>24</v>
      </c>
      <c r="B16" s="18"/>
      <c r="C16" s="22">
        <v>3.1</v>
      </c>
      <c r="D16" s="31">
        <f>D15-D17</f>
        <v>-56.708999999999996</v>
      </c>
      <c r="E16" s="31">
        <f>E15-E17</f>
        <v>136.773</v>
      </c>
      <c r="F16" s="31">
        <f>F15-F17</f>
        <v>135.648</v>
      </c>
      <c r="G16" s="31">
        <f>G15-G17</f>
        <v>135.648</v>
      </c>
      <c r="H16" s="31">
        <f t="shared" si="0"/>
        <v>-57.833999999999996</v>
      </c>
    </row>
    <row r="17" spans="1:8" ht="15" customHeight="1" x14ac:dyDescent="0.25">
      <c r="A17" s="106" t="s">
        <v>25</v>
      </c>
      <c r="B17" s="107"/>
      <c r="C17" s="22">
        <v>0.35</v>
      </c>
      <c r="D17" s="31">
        <f>D15*10%</f>
        <v>-6.3010000000000002</v>
      </c>
      <c r="E17" s="31">
        <f t="shared" ref="E17:F17" si="3">E15*10%</f>
        <v>15.197000000000001</v>
      </c>
      <c r="F17" s="31">
        <f t="shared" si="3"/>
        <v>15.072000000000001</v>
      </c>
      <c r="G17" s="31">
        <f t="shared" ref="G17" si="4">G15*10%</f>
        <v>15.072000000000001</v>
      </c>
      <c r="H17" s="31">
        <f t="shared" si="0"/>
        <v>-6.4260000000000002</v>
      </c>
    </row>
    <row r="18" spans="1:8" ht="13.5" customHeight="1" x14ac:dyDescent="0.25">
      <c r="A18" s="110" t="s">
        <v>9</v>
      </c>
      <c r="B18" s="111"/>
      <c r="C18" s="20">
        <v>2.37</v>
      </c>
      <c r="D18" s="8">
        <v>-43.06</v>
      </c>
      <c r="E18" s="8">
        <v>104.4</v>
      </c>
      <c r="F18" s="8">
        <v>103.54</v>
      </c>
      <c r="G18" s="8">
        <v>103.54</v>
      </c>
      <c r="H18" s="31">
        <f t="shared" si="0"/>
        <v>-43.92</v>
      </c>
    </row>
    <row r="19" spans="1:8" ht="13.5" customHeight="1" x14ac:dyDescent="0.25">
      <c r="A19" s="17" t="s">
        <v>24</v>
      </c>
      <c r="B19" s="18"/>
      <c r="C19" s="22">
        <v>2.13</v>
      </c>
      <c r="D19" s="31">
        <f>D18-D20</f>
        <v>-38.754000000000005</v>
      </c>
      <c r="E19" s="31">
        <f>E18-E20</f>
        <v>93.960000000000008</v>
      </c>
      <c r="F19" s="31">
        <f>F18-F20</f>
        <v>93.186000000000007</v>
      </c>
      <c r="G19" s="31">
        <f>G18-G20</f>
        <v>93.186000000000007</v>
      </c>
      <c r="H19" s="31">
        <f t="shared" si="0"/>
        <v>-39.528000000000006</v>
      </c>
    </row>
    <row r="20" spans="1:8" ht="12.75" customHeight="1" x14ac:dyDescent="0.25">
      <c r="A20" s="106" t="s">
        <v>25</v>
      </c>
      <c r="B20" s="107"/>
      <c r="C20" s="22">
        <v>0.24</v>
      </c>
      <c r="D20" s="31">
        <f>D18*10%</f>
        <v>-4.306</v>
      </c>
      <c r="E20" s="31">
        <f t="shared" ref="E20:F20" si="5">E18*10%</f>
        <v>10.440000000000001</v>
      </c>
      <c r="F20" s="31">
        <f t="shared" si="5"/>
        <v>10.354000000000001</v>
      </c>
      <c r="G20" s="31">
        <f t="shared" ref="G20" si="6">G18*10%</f>
        <v>10.354000000000001</v>
      </c>
      <c r="H20" s="31">
        <f t="shared" si="0"/>
        <v>-4.3920000000000003</v>
      </c>
    </row>
    <row r="21" spans="1:8" x14ac:dyDescent="0.25">
      <c r="A21" s="110" t="s">
        <v>10</v>
      </c>
      <c r="B21" s="111"/>
      <c r="C21" s="23">
        <v>1.1100000000000001</v>
      </c>
      <c r="D21" s="2">
        <v>-20.18</v>
      </c>
      <c r="E21" s="2">
        <v>48.9</v>
      </c>
      <c r="F21" s="2">
        <v>48.49</v>
      </c>
      <c r="G21" s="2">
        <v>48.49</v>
      </c>
      <c r="H21" s="31">
        <f t="shared" si="0"/>
        <v>-20.589999999999996</v>
      </c>
    </row>
    <row r="22" spans="1:8" ht="14.25" customHeight="1" x14ac:dyDescent="0.25">
      <c r="A22" s="17" t="s">
        <v>24</v>
      </c>
      <c r="B22" s="18"/>
      <c r="C22" s="22">
        <v>1</v>
      </c>
      <c r="D22" s="31">
        <f>D21-D23</f>
        <v>-18.161999999999999</v>
      </c>
      <c r="E22" s="31">
        <f>E21-E23</f>
        <v>44.01</v>
      </c>
      <c r="F22" s="31">
        <f>F21-F23</f>
        <v>43.641000000000005</v>
      </c>
      <c r="G22" s="31">
        <f>G21-G23</f>
        <v>43.641000000000005</v>
      </c>
      <c r="H22" s="31">
        <f t="shared" si="0"/>
        <v>-18.530999999999992</v>
      </c>
    </row>
    <row r="23" spans="1:8" ht="14.25" customHeight="1" x14ac:dyDescent="0.25">
      <c r="A23" s="106" t="s">
        <v>25</v>
      </c>
      <c r="B23" s="107"/>
      <c r="C23" s="22">
        <v>0.11</v>
      </c>
      <c r="D23" s="31">
        <f>D21*10%</f>
        <v>-2.0180000000000002</v>
      </c>
      <c r="E23" s="31">
        <f t="shared" ref="E23:F23" si="7">E21*10%</f>
        <v>4.8900000000000006</v>
      </c>
      <c r="F23" s="31">
        <f t="shared" si="7"/>
        <v>4.8490000000000002</v>
      </c>
      <c r="G23" s="31">
        <f t="shared" ref="G23" si="8">G21*10%</f>
        <v>4.8490000000000002</v>
      </c>
      <c r="H23" s="31">
        <f t="shared" si="0"/>
        <v>-2.0590000000000006</v>
      </c>
    </row>
    <row r="24" spans="1:8" ht="14.25" customHeight="1" x14ac:dyDescent="0.25">
      <c r="A24" s="3" t="s">
        <v>3</v>
      </c>
      <c r="B24" s="19"/>
      <c r="C24" s="23">
        <v>4.3600000000000003</v>
      </c>
      <c r="D24" s="2">
        <v>-64.27</v>
      </c>
      <c r="E24" s="2">
        <v>190.73</v>
      </c>
      <c r="F24" s="2">
        <v>186.05</v>
      </c>
      <c r="G24" s="2">
        <v>186.05</v>
      </c>
      <c r="H24" s="31">
        <f t="shared" si="0"/>
        <v>-68.949999999999974</v>
      </c>
    </row>
    <row r="25" spans="1:8" ht="14.25" customHeight="1" x14ac:dyDescent="0.25">
      <c r="A25" s="17" t="s">
        <v>24</v>
      </c>
      <c r="B25" s="18"/>
      <c r="C25" s="22">
        <f>C24-C26</f>
        <v>3.9240000000000004</v>
      </c>
      <c r="D25" s="31">
        <f>D24-D26</f>
        <v>-57.842999999999996</v>
      </c>
      <c r="E25" s="31">
        <f>E24-E26</f>
        <v>171.65699999999998</v>
      </c>
      <c r="F25" s="31">
        <f>F24-F26</f>
        <v>167.44500000000002</v>
      </c>
      <c r="G25" s="31">
        <f>G24-G26</f>
        <v>167.44500000000002</v>
      </c>
      <c r="H25" s="31">
        <f t="shared" si="0"/>
        <v>-62.054999999999957</v>
      </c>
    </row>
    <row r="26" spans="1:8" x14ac:dyDescent="0.25">
      <c r="A26" s="106" t="s">
        <v>25</v>
      </c>
      <c r="B26" s="107"/>
      <c r="C26" s="22">
        <f>C24*10%</f>
        <v>0.43600000000000005</v>
      </c>
      <c r="D26" s="31">
        <f>D24*10%</f>
        <v>-6.4269999999999996</v>
      </c>
      <c r="E26" s="31">
        <f t="shared" ref="E26:F26" si="9">E24*10%</f>
        <v>19.073</v>
      </c>
      <c r="F26" s="31">
        <f t="shared" si="9"/>
        <v>18.605</v>
      </c>
      <c r="G26" s="31">
        <f t="shared" ref="G26" si="10">G24*10%</f>
        <v>18.605</v>
      </c>
      <c r="H26" s="31">
        <f t="shared" si="0"/>
        <v>-6.8949999999999996</v>
      </c>
    </row>
    <row r="27" spans="1:8" ht="14.25" customHeight="1" x14ac:dyDescent="0.25">
      <c r="A27" s="123" t="s">
        <v>4</v>
      </c>
      <c r="B27" s="124"/>
      <c r="C27" s="127">
        <v>4.1900000000000004</v>
      </c>
      <c r="D27" s="121">
        <v>-65.099999999999994</v>
      </c>
      <c r="E27" s="121">
        <v>176.9</v>
      </c>
      <c r="F27" s="121">
        <v>169.59</v>
      </c>
      <c r="G27" s="121">
        <v>169.59</v>
      </c>
      <c r="H27" s="31">
        <f t="shared" si="0"/>
        <v>-72.41</v>
      </c>
    </row>
    <row r="28" spans="1:8" ht="0.75" hidden="1" customHeight="1" x14ac:dyDescent="0.25">
      <c r="A28" s="125"/>
      <c r="B28" s="126"/>
      <c r="C28" s="128"/>
      <c r="D28" s="122"/>
      <c r="E28" s="122"/>
      <c r="F28" s="122"/>
      <c r="G28" s="122"/>
      <c r="H28" s="31">
        <f t="shared" si="0"/>
        <v>0</v>
      </c>
    </row>
    <row r="29" spans="1:8" x14ac:dyDescent="0.25">
      <c r="A29" s="17" t="s">
        <v>24</v>
      </c>
      <c r="B29" s="18"/>
      <c r="C29" s="22">
        <v>3.77</v>
      </c>
      <c r="D29" s="31">
        <f>D27-D30</f>
        <v>-58.589999999999996</v>
      </c>
      <c r="E29" s="31">
        <f>E27-E30</f>
        <v>159.21</v>
      </c>
      <c r="F29" s="31">
        <f>F27-F30</f>
        <v>152.63</v>
      </c>
      <c r="G29" s="31">
        <f>G27-G30</f>
        <v>152.63</v>
      </c>
      <c r="H29" s="31">
        <f t="shared" si="0"/>
        <v>-65.170000000000016</v>
      </c>
    </row>
    <row r="30" spans="1:8" x14ac:dyDescent="0.25">
      <c r="A30" s="106" t="s">
        <v>25</v>
      </c>
      <c r="B30" s="107"/>
      <c r="C30" s="22">
        <v>0.42</v>
      </c>
      <c r="D30" s="31">
        <f>D27*10%</f>
        <v>-6.51</v>
      </c>
      <c r="E30" s="31">
        <v>17.690000000000001</v>
      </c>
      <c r="F30" s="31">
        <v>16.96</v>
      </c>
      <c r="G30" s="31">
        <v>16.96</v>
      </c>
      <c r="H30" s="31">
        <f t="shared" si="0"/>
        <v>-7.24</v>
      </c>
    </row>
    <row r="31" spans="1:8" ht="8.25" customHeight="1" x14ac:dyDescent="0.25">
      <c r="A31" s="29"/>
      <c r="B31" s="30"/>
      <c r="C31" s="22"/>
      <c r="D31" s="2"/>
      <c r="E31" s="2"/>
      <c r="F31" s="2"/>
      <c r="G31" s="28"/>
      <c r="H31" s="2"/>
    </row>
    <row r="32" spans="1:8" ht="12.75" customHeight="1" x14ac:dyDescent="0.25">
      <c r="A32" s="103" t="s">
        <v>5</v>
      </c>
      <c r="B32" s="105"/>
      <c r="C32" s="23">
        <v>7.8</v>
      </c>
      <c r="D32" s="32">
        <v>304.04000000000002</v>
      </c>
      <c r="E32" s="32">
        <v>339.98</v>
      </c>
      <c r="F32" s="32">
        <v>334.5</v>
      </c>
      <c r="G32" s="33">
        <f>G33+G34</f>
        <v>53.53</v>
      </c>
      <c r="H32" s="2">
        <f>F32-E32+D32+F32-G32</f>
        <v>579.53</v>
      </c>
    </row>
    <row r="33" spans="1:8" ht="13.5" customHeight="1" x14ac:dyDescent="0.25">
      <c r="A33" s="17" t="s">
        <v>27</v>
      </c>
      <c r="B33" s="18"/>
      <c r="C33" s="22">
        <v>7.02</v>
      </c>
      <c r="D33" s="2">
        <v>311.33</v>
      </c>
      <c r="E33" s="31">
        <f>E32-E34</f>
        <v>305.98200000000003</v>
      </c>
      <c r="F33" s="31">
        <f>F32-F34</f>
        <v>301.05</v>
      </c>
      <c r="G33" s="27">
        <v>20.079999999999998</v>
      </c>
      <c r="H33" s="31">
        <f t="shared" ref="H33:H34" si="11">F33-E33+D33+F33-G33</f>
        <v>587.36799999999994</v>
      </c>
    </row>
    <row r="34" spans="1:8" ht="14.25" customHeight="1" x14ac:dyDescent="0.25">
      <c r="A34" s="106" t="s">
        <v>25</v>
      </c>
      <c r="B34" s="107"/>
      <c r="C34" s="22">
        <v>0.78</v>
      </c>
      <c r="D34" s="2">
        <v>-7.3</v>
      </c>
      <c r="E34" s="31">
        <f t="shared" ref="E34:F34" si="12">E32*10%</f>
        <v>33.998000000000005</v>
      </c>
      <c r="F34" s="31">
        <f t="shared" si="12"/>
        <v>33.450000000000003</v>
      </c>
      <c r="G34" s="2">
        <v>33.450000000000003</v>
      </c>
      <c r="H34" s="31">
        <f t="shared" si="11"/>
        <v>-7.8480000000000025</v>
      </c>
    </row>
    <row r="35" spans="1:8" ht="14.25" customHeight="1" x14ac:dyDescent="0.25">
      <c r="A35" s="82"/>
      <c r="B35" s="83"/>
      <c r="C35" s="22"/>
      <c r="D35" s="2"/>
      <c r="E35" s="31"/>
      <c r="F35" s="31"/>
      <c r="G35" s="2"/>
      <c r="H35" s="31"/>
    </row>
    <row r="36" spans="1:8" ht="14.25" customHeight="1" x14ac:dyDescent="0.25">
      <c r="A36" s="129" t="s">
        <v>131</v>
      </c>
      <c r="B36" s="130"/>
      <c r="C36" s="22"/>
      <c r="D36" s="2">
        <v>-21.81</v>
      </c>
      <c r="E36" s="31">
        <f>E38+E39+E40+E41</f>
        <v>140.13999999999999</v>
      </c>
      <c r="F36" s="31">
        <f>F38+F39+F40+F41</f>
        <v>134.1</v>
      </c>
      <c r="G36" s="2">
        <v>134.1</v>
      </c>
      <c r="H36" s="2">
        <f>F36-E36+D36+F36-G36</f>
        <v>-27.849999999999994</v>
      </c>
    </row>
    <row r="37" spans="1:8" ht="14.25" customHeight="1" x14ac:dyDescent="0.25">
      <c r="A37" s="17" t="s">
        <v>132</v>
      </c>
      <c r="B37" s="80"/>
      <c r="C37" s="22"/>
      <c r="D37" s="2"/>
      <c r="E37" s="31"/>
      <c r="F37" s="31"/>
      <c r="G37" s="2"/>
      <c r="H37" s="31"/>
    </row>
    <row r="38" spans="1:8" ht="14.25" customHeight="1" x14ac:dyDescent="0.25">
      <c r="A38" s="131" t="s">
        <v>133</v>
      </c>
      <c r="B38" s="132"/>
      <c r="C38" s="22"/>
      <c r="D38" s="2">
        <v>-0.78</v>
      </c>
      <c r="E38" s="31">
        <v>5.37</v>
      </c>
      <c r="F38" s="31">
        <v>5.1100000000000003</v>
      </c>
      <c r="G38" s="31">
        <v>5.1100000000000003</v>
      </c>
      <c r="H38" s="31">
        <f t="shared" ref="H38:H41" si="13">F38-E38</f>
        <v>-0.25999999999999979</v>
      </c>
    </row>
    <row r="39" spans="1:8" ht="14.25" customHeight="1" x14ac:dyDescent="0.25">
      <c r="A39" s="131" t="s">
        <v>135</v>
      </c>
      <c r="B39" s="132"/>
      <c r="C39" s="22"/>
      <c r="D39" s="2">
        <v>-4.47</v>
      </c>
      <c r="E39" s="31">
        <v>28</v>
      </c>
      <c r="F39" s="31">
        <v>26.83</v>
      </c>
      <c r="G39" s="31">
        <v>26.83</v>
      </c>
      <c r="H39" s="31">
        <f t="shared" si="13"/>
        <v>-1.1700000000000017</v>
      </c>
    </row>
    <row r="40" spans="1:8" ht="14.25" customHeight="1" x14ac:dyDescent="0.25">
      <c r="A40" s="131" t="s">
        <v>136</v>
      </c>
      <c r="B40" s="132"/>
      <c r="C40" s="22"/>
      <c r="D40" s="2">
        <v>-16.11</v>
      </c>
      <c r="E40" s="31">
        <v>101.63</v>
      </c>
      <c r="F40" s="31">
        <v>97.38</v>
      </c>
      <c r="G40" s="31">
        <v>97.38</v>
      </c>
      <c r="H40" s="31">
        <f t="shared" si="13"/>
        <v>-4.25</v>
      </c>
    </row>
    <row r="41" spans="1:8" ht="14.25" customHeight="1" x14ac:dyDescent="0.25">
      <c r="A41" s="131" t="s">
        <v>134</v>
      </c>
      <c r="B41" s="132"/>
      <c r="C41" s="22"/>
      <c r="D41" s="2">
        <v>-0.45</v>
      </c>
      <c r="E41" s="31">
        <v>5.14</v>
      </c>
      <c r="F41" s="31">
        <v>4.78</v>
      </c>
      <c r="G41" s="31">
        <v>4.78</v>
      </c>
      <c r="H41" s="31">
        <f t="shared" si="13"/>
        <v>-0.35999999999999943</v>
      </c>
    </row>
    <row r="42" spans="1:8" ht="13.5" customHeight="1" x14ac:dyDescent="0.25">
      <c r="A42" s="129" t="s">
        <v>120</v>
      </c>
      <c r="B42" s="130"/>
      <c r="C42" s="22"/>
      <c r="D42" s="2"/>
      <c r="E42" s="81">
        <f>E8+E32+E36</f>
        <v>1401.9</v>
      </c>
      <c r="F42" s="81">
        <f t="shared" ref="F42:G42" si="14">F8+F32+F36</f>
        <v>1373.8200000000002</v>
      </c>
      <c r="G42" s="81">
        <f t="shared" si="14"/>
        <v>1092.8500000000001</v>
      </c>
      <c r="H42" s="2"/>
    </row>
    <row r="43" spans="1:8" ht="13.5" customHeight="1" x14ac:dyDescent="0.25">
      <c r="A43" s="129" t="s">
        <v>121</v>
      </c>
      <c r="B43" s="130"/>
      <c r="C43" s="22"/>
      <c r="D43" s="2"/>
      <c r="E43" s="2"/>
      <c r="F43" s="2"/>
      <c r="G43" s="69"/>
      <c r="H43" s="2"/>
    </row>
    <row r="44" spans="1:8" ht="17.25" customHeight="1" x14ac:dyDescent="0.25">
      <c r="A44" s="129" t="s">
        <v>120</v>
      </c>
      <c r="B44" s="130"/>
      <c r="C44" s="2"/>
      <c r="D44" s="2"/>
      <c r="E44" s="81">
        <f>E42</f>
        <v>1401.9</v>
      </c>
      <c r="F44" s="81">
        <f t="shared" ref="F44:G44" si="15">F42</f>
        <v>1373.8200000000002</v>
      </c>
      <c r="G44" s="81">
        <f t="shared" si="15"/>
        <v>1092.8500000000001</v>
      </c>
      <c r="H44" s="2"/>
    </row>
    <row r="45" spans="1:8" ht="20.25" customHeight="1" x14ac:dyDescent="0.25">
      <c r="A45" s="133" t="s">
        <v>122</v>
      </c>
      <c r="B45" s="113"/>
      <c r="C45" s="75"/>
      <c r="D45" s="75">
        <v>-76.400000000000006</v>
      </c>
      <c r="E45" s="76"/>
      <c r="F45" s="76"/>
      <c r="G45" s="75"/>
      <c r="H45" s="75">
        <f>F44-E44+D45+F44-G44</f>
        <v>176.49</v>
      </c>
    </row>
    <row r="46" spans="1:8" ht="21.75" customHeight="1" x14ac:dyDescent="0.25">
      <c r="A46" s="133" t="s">
        <v>142</v>
      </c>
      <c r="B46" s="113"/>
      <c r="C46" s="77"/>
      <c r="D46" s="77"/>
      <c r="E46" s="78"/>
      <c r="F46" s="79"/>
      <c r="G46" s="79"/>
      <c r="H46" s="78">
        <f>H47+H48</f>
        <v>176.49000000000012</v>
      </c>
    </row>
    <row r="47" spans="1:8" ht="15.75" customHeight="1" x14ac:dyDescent="0.25">
      <c r="A47" s="133" t="s">
        <v>123</v>
      </c>
      <c r="B47" s="134"/>
      <c r="C47" s="77"/>
      <c r="D47" s="77"/>
      <c r="E47" s="78"/>
      <c r="F47" s="79"/>
      <c r="G47" s="79"/>
      <c r="H47" s="78">
        <f>H33</f>
        <v>587.36799999999994</v>
      </c>
    </row>
    <row r="48" spans="1:8" ht="21.75" customHeight="1" x14ac:dyDescent="0.25">
      <c r="A48" s="133" t="s">
        <v>124</v>
      </c>
      <c r="B48" s="113"/>
      <c r="C48" s="77"/>
      <c r="D48" s="77"/>
      <c r="E48" s="78"/>
      <c r="F48" s="79"/>
      <c r="G48" s="79"/>
      <c r="H48" s="78">
        <f>H8+H34+H36</f>
        <v>-410.87799999999982</v>
      </c>
    </row>
    <row r="49" spans="1:8" ht="16.5" customHeight="1" x14ac:dyDescent="0.25">
      <c r="A49" s="67"/>
      <c r="B49" s="67"/>
      <c r="C49" s="68"/>
      <c r="D49" s="59"/>
      <c r="E49" s="59"/>
      <c r="F49" s="59"/>
      <c r="G49" s="59"/>
      <c r="H49" s="59"/>
    </row>
    <row r="50" spans="1:8" ht="15" customHeight="1" x14ac:dyDescent="0.25">
      <c r="A50" s="119"/>
      <c r="B50" s="120"/>
      <c r="C50" s="120"/>
      <c r="D50" s="120"/>
      <c r="E50" s="120"/>
      <c r="F50" s="120"/>
      <c r="G50" s="120"/>
      <c r="H50" s="120"/>
    </row>
    <row r="51" spans="1:8" ht="15" customHeight="1" x14ac:dyDescent="0.25">
      <c r="A51" s="73"/>
      <c r="B51" s="74"/>
      <c r="C51" s="74"/>
      <c r="D51" s="74"/>
      <c r="E51" s="74"/>
      <c r="F51" s="74"/>
      <c r="G51" s="74"/>
      <c r="H51" s="74"/>
    </row>
    <row r="52" spans="1:8" ht="14.25" customHeight="1" x14ac:dyDescent="0.25"/>
    <row r="53" spans="1:8" x14ac:dyDescent="0.25">
      <c r="A53" s="5" t="s">
        <v>143</v>
      </c>
      <c r="D53" s="6"/>
      <c r="E53" s="6"/>
      <c r="F53" s="6"/>
      <c r="G53" s="6"/>
    </row>
    <row r="54" spans="1:8" x14ac:dyDescent="0.25">
      <c r="A54" s="114" t="s">
        <v>11</v>
      </c>
      <c r="B54" s="107"/>
      <c r="C54" s="107"/>
      <c r="D54" s="89"/>
      <c r="E54" s="10" t="s">
        <v>12</v>
      </c>
      <c r="F54" s="10" t="s">
        <v>13</v>
      </c>
      <c r="G54" s="10" t="s">
        <v>127</v>
      </c>
      <c r="H54" s="53" t="s">
        <v>128</v>
      </c>
    </row>
    <row r="55" spans="1:8" ht="13.5" customHeight="1" x14ac:dyDescent="0.25">
      <c r="A55" s="116" t="s">
        <v>114</v>
      </c>
      <c r="B55" s="117"/>
      <c r="C55" s="117"/>
      <c r="D55" s="118"/>
      <c r="E55" s="11">
        <v>43191</v>
      </c>
      <c r="F55" s="10">
        <v>2</v>
      </c>
      <c r="G55" s="12">
        <v>1.24</v>
      </c>
      <c r="H55" s="53" t="s">
        <v>129</v>
      </c>
    </row>
    <row r="56" spans="1:8" ht="13.5" customHeight="1" x14ac:dyDescent="0.25">
      <c r="A56" s="116" t="s">
        <v>144</v>
      </c>
      <c r="B56" s="117"/>
      <c r="C56" s="117"/>
      <c r="D56" s="118"/>
      <c r="E56" s="11">
        <v>43160</v>
      </c>
      <c r="F56" s="10">
        <v>1</v>
      </c>
      <c r="G56" s="12">
        <v>18.84</v>
      </c>
      <c r="H56" s="53" t="s">
        <v>145</v>
      </c>
    </row>
    <row r="57" spans="1:8" ht="13.5" customHeight="1" x14ac:dyDescent="0.25">
      <c r="A57" s="116"/>
      <c r="B57" s="117"/>
      <c r="C57" s="117"/>
      <c r="D57" s="118"/>
      <c r="E57" s="11"/>
      <c r="F57" s="10"/>
      <c r="G57" s="12"/>
      <c r="H57" s="53"/>
    </row>
    <row r="58" spans="1:8" x14ac:dyDescent="0.25">
      <c r="A58" s="115" t="s">
        <v>0</v>
      </c>
      <c r="B58" s="109"/>
      <c r="C58" s="109"/>
      <c r="D58" s="105"/>
      <c r="E58" s="11"/>
      <c r="F58" s="10"/>
      <c r="G58" s="12">
        <f>SUM(G55:G57)</f>
        <v>20.079999999999998</v>
      </c>
      <c r="H58" s="53"/>
    </row>
    <row r="59" spans="1:8" x14ac:dyDescent="0.25">
      <c r="A59" s="5" t="s">
        <v>6</v>
      </c>
      <c r="D59" s="6"/>
      <c r="E59" s="6"/>
      <c r="F59" s="6"/>
      <c r="G59" s="6"/>
    </row>
    <row r="60" spans="1:8" x14ac:dyDescent="0.25">
      <c r="A60" s="5" t="s">
        <v>7</v>
      </c>
      <c r="D60" s="6"/>
      <c r="E60" s="6"/>
      <c r="F60" s="6"/>
      <c r="G60" s="6"/>
    </row>
    <row r="61" spans="1:8" ht="23.25" customHeight="1" x14ac:dyDescent="0.25">
      <c r="A61" s="114" t="s">
        <v>15</v>
      </c>
      <c r="B61" s="107"/>
      <c r="C61" s="107"/>
      <c r="D61" s="107"/>
      <c r="E61" s="89"/>
      <c r="F61" s="14" t="s">
        <v>13</v>
      </c>
      <c r="G61" s="13" t="s">
        <v>14</v>
      </c>
    </row>
    <row r="62" spans="1:8" x14ac:dyDescent="0.25">
      <c r="A62" s="115" t="s">
        <v>16</v>
      </c>
      <c r="B62" s="109"/>
      <c r="C62" s="109"/>
      <c r="D62" s="109"/>
      <c r="E62" s="105"/>
      <c r="F62" s="10"/>
      <c r="G62" s="10" t="s">
        <v>28</v>
      </c>
    </row>
    <row r="63" spans="1:8" x14ac:dyDescent="0.25">
      <c r="A63" s="6"/>
      <c r="D63" s="6"/>
      <c r="E63" s="6"/>
      <c r="F63" s="6"/>
      <c r="G63" s="6"/>
    </row>
    <row r="64" spans="1:8" x14ac:dyDescent="0.25">
      <c r="A64" s="6"/>
      <c r="D64" s="6"/>
      <c r="E64" s="6"/>
      <c r="F64" s="6"/>
      <c r="G64" s="6"/>
    </row>
    <row r="65" spans="1:8" x14ac:dyDescent="0.25">
      <c r="A65" s="5" t="s">
        <v>112</v>
      </c>
      <c r="D65" s="6"/>
      <c r="E65" s="6"/>
      <c r="F65" s="6"/>
      <c r="G65" s="6"/>
    </row>
    <row r="66" spans="1:8" x14ac:dyDescent="0.25">
      <c r="A66" s="5" t="s">
        <v>146</v>
      </c>
      <c r="D66" s="6"/>
      <c r="E66" s="6"/>
      <c r="F66" s="6"/>
      <c r="G66" s="6"/>
    </row>
    <row r="67" spans="1:8" x14ac:dyDescent="0.25">
      <c r="A67" s="101" t="s">
        <v>137</v>
      </c>
      <c r="B67" s="102"/>
      <c r="C67" s="102"/>
      <c r="D67" s="102"/>
      <c r="E67" s="102"/>
      <c r="F67" s="102"/>
      <c r="G67" s="102"/>
      <c r="H67" s="102"/>
    </row>
    <row r="68" spans="1:8" ht="21" customHeight="1" x14ac:dyDescent="0.25">
      <c r="A68" s="102"/>
      <c r="B68" s="102"/>
      <c r="C68" s="102"/>
      <c r="D68" s="102"/>
      <c r="E68" s="102"/>
      <c r="F68" s="102"/>
      <c r="G68" s="102"/>
      <c r="H68" s="102"/>
    </row>
    <row r="69" spans="1:8" x14ac:dyDescent="0.25">
      <c r="A69" s="5"/>
      <c r="B69" s="25"/>
      <c r="C69" s="26"/>
      <c r="D69" s="5"/>
      <c r="E69" s="5"/>
      <c r="F69" s="5"/>
      <c r="G69" s="5"/>
      <c r="H69" s="1"/>
    </row>
    <row r="71" spans="1:8" x14ac:dyDescent="0.25">
      <c r="A71" s="6" t="s">
        <v>29</v>
      </c>
      <c r="B71" s="65"/>
      <c r="C71" s="66"/>
      <c r="D71" s="6"/>
      <c r="E71" s="6" t="s">
        <v>30</v>
      </c>
      <c r="F71" s="6"/>
    </row>
    <row r="72" spans="1:8" x14ac:dyDescent="0.25">
      <c r="A72" s="6" t="s">
        <v>31</v>
      </c>
      <c r="B72" s="65"/>
      <c r="C72" s="66"/>
      <c r="D72" s="6"/>
      <c r="E72" s="6"/>
      <c r="F72" s="6"/>
    </row>
    <row r="73" spans="1:8" x14ac:dyDescent="0.25">
      <c r="A73" s="6" t="s">
        <v>32</v>
      </c>
      <c r="B73" s="65"/>
      <c r="C73" s="66"/>
      <c r="D73" s="6"/>
      <c r="E73" s="6"/>
      <c r="F73" s="6"/>
    </row>
    <row r="74" spans="1:8" x14ac:dyDescent="0.25">
      <c r="A74" s="58"/>
      <c r="D74" s="58"/>
      <c r="E74" s="58"/>
      <c r="F74" s="58"/>
    </row>
    <row r="75" spans="1:8" x14ac:dyDescent="0.25">
      <c r="A75" s="58" t="s">
        <v>33</v>
      </c>
      <c r="D75" s="58"/>
      <c r="E75" s="58"/>
      <c r="F75" s="58"/>
    </row>
    <row r="76" spans="1:8" x14ac:dyDescent="0.25">
      <c r="A76" s="58" t="s">
        <v>34</v>
      </c>
      <c r="C76" s="24" t="s">
        <v>1</v>
      </c>
      <c r="D76" s="58"/>
      <c r="E76" s="58"/>
      <c r="F76" s="58"/>
    </row>
    <row r="77" spans="1:8" x14ac:dyDescent="0.25">
      <c r="A77" s="58" t="s">
        <v>35</v>
      </c>
      <c r="C77" s="24" t="s">
        <v>36</v>
      </c>
      <c r="D77" s="58"/>
      <c r="E77" s="58"/>
      <c r="F77" s="58"/>
    </row>
    <row r="78" spans="1:8" x14ac:dyDescent="0.25">
      <c r="A78" s="58" t="s">
        <v>37</v>
      </c>
      <c r="C78" s="24" t="s">
        <v>38</v>
      </c>
      <c r="D78" s="58"/>
      <c r="E78" s="58"/>
      <c r="F78" s="58"/>
    </row>
    <row r="79" spans="1:8" x14ac:dyDescent="0.25">
      <c r="A79" s="58"/>
      <c r="D79" s="58"/>
      <c r="E79" s="58"/>
      <c r="F79" s="58"/>
    </row>
  </sheetData>
  <mergeCells count="45">
    <mergeCell ref="A45:B45"/>
    <mergeCell ref="A46:B46"/>
    <mergeCell ref="A47:B47"/>
    <mergeCell ref="A48:B48"/>
    <mergeCell ref="A14:B14"/>
    <mergeCell ref="A15:B15"/>
    <mergeCell ref="A17:B17"/>
    <mergeCell ref="A18:B18"/>
    <mergeCell ref="A21:B21"/>
    <mergeCell ref="A20:B20"/>
    <mergeCell ref="A30:B30"/>
    <mergeCell ref="A32:B32"/>
    <mergeCell ref="A34:B34"/>
    <mergeCell ref="A42:B42"/>
    <mergeCell ref="A43:B43"/>
    <mergeCell ref="A44:B44"/>
    <mergeCell ref="A36:B36"/>
    <mergeCell ref="A38:B38"/>
    <mergeCell ref="A39:B39"/>
    <mergeCell ref="A40:B40"/>
    <mergeCell ref="A41:B41"/>
    <mergeCell ref="A23:B23"/>
    <mergeCell ref="G27:G28"/>
    <mergeCell ref="A26:B26"/>
    <mergeCell ref="A27:B28"/>
    <mergeCell ref="C27:C28"/>
    <mergeCell ref="D27:D28"/>
    <mergeCell ref="E27:E28"/>
    <mergeCell ref="F27:F28"/>
    <mergeCell ref="A67:H68"/>
    <mergeCell ref="A3:B3"/>
    <mergeCell ref="A8:B8"/>
    <mergeCell ref="A10:B10"/>
    <mergeCell ref="A11:H11"/>
    <mergeCell ref="A12:B12"/>
    <mergeCell ref="A4:B4"/>
    <mergeCell ref="A7:H7"/>
    <mergeCell ref="A61:E61"/>
    <mergeCell ref="A62:E62"/>
    <mergeCell ref="A55:D55"/>
    <mergeCell ref="A54:D54"/>
    <mergeCell ref="A50:H50"/>
    <mergeCell ref="A56:D56"/>
    <mergeCell ref="A57:D57"/>
    <mergeCell ref="A58:D5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2018-02-09T03:47:52Z</cp:lastPrinted>
  <dcterms:created xsi:type="dcterms:W3CDTF">2013-02-18T04:38:06Z</dcterms:created>
  <dcterms:modified xsi:type="dcterms:W3CDTF">2019-02-18T03:46:16Z</dcterms:modified>
</cp:coreProperties>
</file>