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0" i="8" l="1"/>
  <c r="H39" i="8"/>
  <c r="H38" i="8"/>
  <c r="H37" i="8"/>
  <c r="H35" i="8"/>
  <c r="F35" i="8"/>
  <c r="E35" i="8"/>
  <c r="G8" i="8"/>
  <c r="G9" i="8"/>
  <c r="G29" i="8"/>
  <c r="G25" i="8"/>
  <c r="G22" i="8"/>
  <c r="G19" i="8"/>
  <c r="G16" i="8"/>
  <c r="G13" i="8"/>
  <c r="G32" i="8"/>
  <c r="G41" i="8"/>
  <c r="G44" i="8" s="1"/>
  <c r="F8" i="8"/>
  <c r="F41" i="8"/>
  <c r="E8" i="8"/>
  <c r="H8" i="8" s="1"/>
  <c r="H48" i="8" s="1"/>
  <c r="E41" i="8"/>
  <c r="H34" i="8"/>
  <c r="F33" i="8"/>
  <c r="H33" i="8" s="1"/>
  <c r="H47" i="8" s="1"/>
  <c r="E33" i="8"/>
  <c r="G58" i="8"/>
  <c r="F22" i="8"/>
  <c r="E22" i="8"/>
  <c r="F29" i="8"/>
  <c r="H29" i="8" s="1"/>
  <c r="E29" i="8"/>
  <c r="F25" i="8"/>
  <c r="E25" i="8"/>
  <c r="H25" i="8" s="1"/>
  <c r="F19" i="8"/>
  <c r="E19" i="8"/>
  <c r="H19" i="8" s="1"/>
  <c r="F16" i="8"/>
  <c r="E16" i="8"/>
  <c r="F13" i="8"/>
  <c r="H13" i="8" s="1"/>
  <c r="E13" i="8"/>
  <c r="F9" i="8"/>
  <c r="F44" i="8"/>
  <c r="H45" i="8" s="1"/>
  <c r="E44" i="8"/>
  <c r="H32" i="8"/>
  <c r="H30" i="8"/>
  <c r="H28" i="8"/>
  <c r="H27" i="8"/>
  <c r="H26" i="8"/>
  <c r="H24" i="8"/>
  <c r="H23" i="8"/>
  <c r="H22" i="8"/>
  <c r="H21" i="8"/>
  <c r="H20" i="8"/>
  <c r="H18" i="8"/>
  <c r="H17" i="8"/>
  <c r="H16" i="8"/>
  <c r="H15" i="8"/>
  <c r="H14" i="8"/>
  <c r="H12" i="8"/>
  <c r="H10" i="8"/>
  <c r="H46" i="8" l="1"/>
  <c r="E9" i="8"/>
  <c r="H9" i="8" s="1"/>
</calcChain>
</file>

<file path=xl/sharedStrings.xml><?xml version="1.0" encoding="utf-8"?>
<sst xmlns="http://schemas.openxmlformats.org/spreadsheetml/2006/main" count="185" uniqueCount="160">
  <si>
    <t>ИТОГО:</t>
  </si>
  <si>
    <t>2-222-160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</si>
  <si>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</si>
  <si>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</si>
  <si>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</si>
  <si>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</si>
  <si>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</si>
  <si>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</si>
  <si>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1.1 Обслуж. общедом. коммуникаций</t>
  </si>
  <si>
    <t>1.3 Сан содерж. л/клеток</t>
  </si>
  <si>
    <t>1.4 Сан содерж. м/провода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</si>
  <si>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</si>
  <si>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</si>
  <si>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</si>
  <si>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</si>
  <si>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</si>
  <si>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</si>
  <si>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</si>
  <si>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</si>
  <si>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</si>
  <si>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</si>
  <si>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</si>
  <si>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</si>
  <si>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</si>
  <si>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</si>
  <si>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</si>
  <si>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</si>
  <si>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</si>
  <si>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</si>
  <si>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</si>
  <si>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</si>
  <si>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</si>
  <si>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</si>
  <si>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</si>
  <si>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</si>
  <si>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</si>
  <si>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</si>
  <si>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</si>
  <si>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</si>
  <si>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</si>
  <si>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</si>
  <si>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</si>
  <si>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</si>
  <si>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</si>
  <si>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</si>
  <si>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Нерчинская, 58</t>
  </si>
  <si>
    <t xml:space="preserve">                       об исполнении договора управления многоквартирным домом </t>
  </si>
  <si>
    <t xml:space="preserve">                                                                ул.</t>
  </si>
  <si>
    <t xml:space="preserve">№ 58 по ул. Нерчинской </t>
  </si>
  <si>
    <t>Часть 1.</t>
  </si>
  <si>
    <t>1.Сведения об Управляющей компании Ленинского района</t>
  </si>
  <si>
    <t>1</t>
  </si>
  <si>
    <t>Наименвание юридического лица</t>
  </si>
  <si>
    <t xml:space="preserve"> ООО "Управляющая компания Ленинского района"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</si>
  <si>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</si>
  <si>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</si>
  <si>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</si>
  <si>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</si>
  <si>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</si>
  <si>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от 27 .04. 2005г. Серия 25 № 01277949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</si>
  <si>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</si>
  <si>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</si>
  <si>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</si>
  <si>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</si>
  <si>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</si>
  <si>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</si>
  <si>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</si>
  <si>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</si>
  <si>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</si>
  <si>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</si>
  <si>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</si>
  <si>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</si>
  <si>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</si>
  <si>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</si>
  <si>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</si>
  <si>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</si>
  <si>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</si>
  <si>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</si>
  <si>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</si>
  <si>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</si>
  <si>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</si>
  <si>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</si>
  <si>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</si>
  <si>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</si>
  <si>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</si>
  <si>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</si>
  <si>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</si>
  <si>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</si>
  <si>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</si>
  <si>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</si>
  <si>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</si>
  <si>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</si>
  <si>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Ярд"</t>
  </si>
  <si>
    <t>ул. Светланская, 183</t>
  </si>
  <si>
    <t>Техническое обслуживание общего имущества:</t>
  </si>
  <si>
    <t>2-673-747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</si>
  <si>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</si>
  <si>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</si>
  <si>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</si>
  <si>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</si>
  <si>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</si>
  <si>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</si>
  <si>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</si>
  <si>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</si>
  <si>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</si>
  <si>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</si>
  <si>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</si>
  <si>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</si>
  <si>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12 этажей</t>
  </si>
  <si>
    <t>Количество подъездов</t>
  </si>
  <si>
    <t>1 подъзд</t>
  </si>
  <si>
    <t>Количество лифтов</t>
  </si>
  <si>
    <t>2 лифт</t>
  </si>
  <si>
    <t>Количество м/ проводов</t>
  </si>
  <si>
    <t>1 м/провод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</si>
  <si>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</si>
  <si>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</si>
  <si>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</si>
  <si>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</si>
  <si>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Часть 4</t>
  </si>
  <si>
    <t>ООО "Комфорт"</t>
  </si>
  <si>
    <t>В отчете отражен тариф, по которому производятся начисления с мая 2014 года.</t>
  </si>
  <si>
    <t>обязательное страхование лифтов</t>
  </si>
  <si>
    <t>ул. Тунгусская,8</t>
  </si>
  <si>
    <t>Кр Знамени ,94</t>
  </si>
  <si>
    <t>количество проживающих</t>
  </si>
  <si>
    <t>173 чел.</t>
  </si>
  <si>
    <t>3670,81 кв.м</t>
  </si>
  <si>
    <t>итого по дому:</t>
  </si>
  <si>
    <t>Прочие работы и услуги</t>
  </si>
  <si>
    <t>1.Капитальный ремонт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</si>
  <si>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</si>
  <si>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</si>
  <si>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</si>
  <si>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</si>
  <si>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</si>
  <si>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</si>
  <si>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</si>
  <si>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 -Гарантия</t>
  </si>
  <si>
    <t>всего: 1164,9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</si>
  <si>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</si>
  <si>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</si>
  <si>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</si>
  <si>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</si>
  <si>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</si>
  <si>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</si>
  <si>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</si>
  <si>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</si>
  <si>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</si>
  <si>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</si>
  <si>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</si>
  <si>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</si>
  <si>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Аварийная замена стояков ХГВС кв.57</t>
  </si>
  <si>
    <t>8,0 п.м</t>
  </si>
  <si>
    <t>изоляция стен МО, выходов на кровлю</t>
  </si>
  <si>
    <t>68,8 кв.м</t>
  </si>
  <si>
    <t>ООО "Осирис"</t>
  </si>
  <si>
    <t>План по статье "текущий ремонт" на 2018 год.</t>
  </si>
  <si>
    <t>Предложение управляющей компании: текущий ремонт общедомовых комуникаций</t>
  </si>
  <si>
    <t>исх. №   294/02 от 14.02.2018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</si>
</sst>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/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1" fillId="0" borderId="0" xfId="1"/>
    <xf numFmtId="0" fontId="8" fillId="0" borderId="0" xfId="0" applyFont="1"/>
    <xf numFmtId="0" fontId="9" fillId="0" borderId="0" xfId="0" applyFont="1"/>
    <xf numFmtId="0" fontId="0" fillId="0" borderId="0" xfId="0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/>
    <xf numFmtId="0" fontId="2" fillId="0" borderId="1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Fill="1" applyBorder="1" applyAlignment="1"/>
    <xf numFmtId="49" fontId="10" fillId="0" borderId="11" xfId="1" applyNumberFormat="1" applyFont="1" applyFill="1" applyBorder="1" applyAlignment="1">
      <alignment horizontal="center"/>
    </xf>
    <xf numFmtId="0" fontId="10" fillId="0" borderId="11" xfId="1" applyFont="1" applyFill="1" applyBorder="1"/>
    <xf numFmtId="0" fontId="7" fillId="0" borderId="11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left"/>
    </xf>
    <xf numFmtId="0" fontId="14" fillId="0" borderId="11" xfId="1" applyFont="1" applyFill="1" applyBorder="1" applyAlignment="1">
      <alignment horizontal="left"/>
    </xf>
    <xf numFmtId="0" fontId="2" fillId="0" borderId="1" xfId="0" applyFont="1" applyBorder="1"/>
    <xf numFmtId="0" fontId="14" fillId="0" borderId="2" xfId="1" applyFont="1" applyFill="1" applyBorder="1" applyAlignment="1">
      <alignment horizontal="left" wrapText="1"/>
    </xf>
    <xf numFmtId="0" fontId="14" fillId="0" borderId="7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5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7" xfId="0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49" fontId="12" fillId="0" borderId="2" xfId="2" applyNumberFormat="1" applyFill="1" applyBorder="1" applyAlignment="1" applyProtection="1">
      <alignment horizontal="center"/>
    </xf>
    <xf numFmtId="49" fontId="12" fillId="0" borderId="8" xfId="2" applyNumberForma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4" fillId="0" borderId="7" xfId="1" applyFont="1" applyFill="1" applyBorder="1" applyAlignment="1">
      <alignment horizontal="left" wrapText="1"/>
    </xf>
    <xf numFmtId="0" fontId="14" fillId="0" borderId="8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/>
    <xf numFmtId="0" fontId="0" fillId="0" borderId="8" xfId="0" applyBorder="1" applyAlignment="1"/>
    <xf numFmtId="164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8" xfId="0" applyNumberFormat="1" applyFont="1" applyBorder="1" applyAlignme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2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7" xfId="0" applyBorder="1" applyAlignment="1"/>
    <xf numFmtId="0" fontId="2" fillId="0" borderId="2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5" fillId="0" borderId="3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36" t="s">
        <v>140</v>
      </c>
      <c r="C1" s="37"/>
    </row>
    <row r="2" spans="1:4" x14ac:dyDescent="0.25">
      <c r="A2" s="36" t="s">
        <v>46</v>
      </c>
      <c r="C2" s="1"/>
    </row>
    <row r="3" spans="1:4" ht="15.75" x14ac:dyDescent="0.25">
      <c r="B3" s="1" t="s">
        <v>47</v>
      </c>
      <c r="C3" s="38" t="s">
        <v>48</v>
      </c>
    </row>
    <row r="4" spans="1:4" x14ac:dyDescent="0.25">
      <c r="A4" s="39" t="s">
        <v>159</v>
      </c>
      <c r="C4" s="1"/>
    </row>
    <row r="5" spans="1:4" x14ac:dyDescent="0.25">
      <c r="A5" s="1" t="s">
        <v>49</v>
      </c>
      <c r="C5" s="1"/>
    </row>
    <row r="6" spans="1:4" x14ac:dyDescent="0.25">
      <c r="A6" s="1" t="s">
        <v>50</v>
      </c>
      <c r="B6" s="6"/>
      <c r="C6" s="5"/>
      <c r="D6" s="6"/>
    </row>
    <row r="7" spans="1:4" x14ac:dyDescent="0.25">
      <c r="A7" s="40"/>
    </row>
    <row r="8" spans="1:4" x14ac:dyDescent="0.25">
      <c r="A8" s="41" t="s">
        <v>51</v>
      </c>
      <c r="B8" s="42" t="s">
        <v>52</v>
      </c>
      <c r="C8" s="43" t="s">
        <v>53</v>
      </c>
      <c r="D8" s="44"/>
    </row>
    <row r="9" spans="1:4" x14ac:dyDescent="0.25">
      <c r="A9" s="41" t="s">
        <v>54</v>
      </c>
      <c r="B9" s="42" t="s">
        <v>55</v>
      </c>
      <c r="C9" s="88" t="s">
        <v>56</v>
      </c>
      <c r="D9" s="89"/>
    </row>
    <row r="10" spans="1:4" ht="23.25" x14ac:dyDescent="0.25">
      <c r="A10" s="41" t="s">
        <v>57</v>
      </c>
      <c r="B10" s="45" t="s">
        <v>58</v>
      </c>
      <c r="C10" s="90" t="s">
        <v>59</v>
      </c>
      <c r="D10" s="91"/>
    </row>
    <row r="11" spans="1:4" x14ac:dyDescent="0.25">
      <c r="A11" s="41" t="s">
        <v>60</v>
      </c>
      <c r="B11" s="42" t="s">
        <v>61</v>
      </c>
      <c r="C11" s="88" t="s">
        <v>62</v>
      </c>
      <c r="D11" s="89"/>
    </row>
    <row r="12" spans="1:4" x14ac:dyDescent="0.25">
      <c r="A12" s="92">
        <v>5</v>
      </c>
      <c r="B12" s="92" t="s">
        <v>63</v>
      </c>
      <c r="C12" s="46" t="s">
        <v>64</v>
      </c>
      <c r="D12" s="47" t="s">
        <v>65</v>
      </c>
    </row>
    <row r="13" spans="1:4" x14ac:dyDescent="0.25">
      <c r="A13" s="92"/>
      <c r="B13" s="92"/>
      <c r="C13" s="46" t="s">
        <v>66</v>
      </c>
      <c r="D13" s="47" t="s">
        <v>67</v>
      </c>
    </row>
    <row r="14" spans="1:4" x14ac:dyDescent="0.25">
      <c r="A14" s="92"/>
      <c r="B14" s="92"/>
      <c r="C14" s="46" t="s">
        <v>68</v>
      </c>
      <c r="D14" s="47" t="s">
        <v>69</v>
      </c>
    </row>
    <row r="15" spans="1:4" x14ac:dyDescent="0.25">
      <c r="A15" s="92"/>
      <c r="B15" s="92"/>
      <c r="C15" s="46" t="s">
        <v>70</v>
      </c>
      <c r="D15" s="47" t="s">
        <v>71</v>
      </c>
    </row>
    <row r="16" spans="1:4" x14ac:dyDescent="0.25">
      <c r="A16" s="92"/>
      <c r="B16" s="92"/>
      <c r="C16" s="46" t="s">
        <v>72</v>
      </c>
      <c r="D16" s="47" t="s">
        <v>73</v>
      </c>
    </row>
    <row r="17" spans="1:4" x14ac:dyDescent="0.25">
      <c r="A17" s="92"/>
      <c r="B17" s="92"/>
      <c r="C17" s="46" t="s">
        <v>74</v>
      </c>
      <c r="D17" s="47" t="s">
        <v>75</v>
      </c>
    </row>
    <row r="18" spans="1:4" x14ac:dyDescent="0.25">
      <c r="A18" s="92"/>
      <c r="B18" s="92"/>
      <c r="C18" s="48" t="s">
        <v>76</v>
      </c>
      <c r="D18" s="47" t="s">
        <v>77</v>
      </c>
    </row>
    <row r="19" spans="1:4" x14ac:dyDescent="0.25">
      <c r="A19" s="41" t="s">
        <v>78</v>
      </c>
      <c r="B19" s="42" t="s">
        <v>79</v>
      </c>
      <c r="C19" s="86" t="s">
        <v>80</v>
      </c>
      <c r="D19" s="87"/>
    </row>
    <row r="20" spans="1:4" x14ac:dyDescent="0.25">
      <c r="A20" s="41" t="s">
        <v>81</v>
      </c>
      <c r="B20" s="42" t="s">
        <v>82</v>
      </c>
      <c r="C20" s="95" t="s">
        <v>83</v>
      </c>
      <c r="D20" s="96"/>
    </row>
    <row r="21" spans="1:4" x14ac:dyDescent="0.25">
      <c r="A21" s="41" t="s">
        <v>84</v>
      </c>
      <c r="B21" s="42" t="s">
        <v>85</v>
      </c>
      <c r="C21" s="90" t="s">
        <v>86</v>
      </c>
      <c r="D21" s="97"/>
    </row>
    <row r="22" spans="1:4" x14ac:dyDescent="0.25">
      <c r="A22" s="49"/>
      <c r="B22" s="50"/>
      <c r="C22" s="49"/>
      <c r="D22" s="49"/>
    </row>
    <row r="23" spans="1:4" x14ac:dyDescent="0.25">
      <c r="A23" s="51" t="s">
        <v>87</v>
      </c>
      <c r="B23" s="52"/>
      <c r="C23" s="52"/>
      <c r="D23" s="52"/>
    </row>
    <row r="24" spans="1:4" x14ac:dyDescent="0.25">
      <c r="A24" s="53"/>
      <c r="B24" s="52"/>
      <c r="C24" s="52"/>
      <c r="D24" s="52"/>
    </row>
    <row r="25" spans="1:4" ht="23.25" x14ac:dyDescent="0.25">
      <c r="A25" s="54"/>
      <c r="B25" s="4" t="s">
        <v>88</v>
      </c>
      <c r="C25" s="2" t="s">
        <v>89</v>
      </c>
      <c r="D25" s="35" t="s">
        <v>90</v>
      </c>
    </row>
    <row r="26" spans="1:4" ht="27" customHeight="1" x14ac:dyDescent="0.25">
      <c r="A26" s="98" t="s">
        <v>91</v>
      </c>
      <c r="B26" s="99"/>
      <c r="C26" s="99"/>
      <c r="D26" s="100"/>
    </row>
    <row r="27" spans="1:4" x14ac:dyDescent="0.25">
      <c r="A27" s="55"/>
      <c r="B27" s="56"/>
      <c r="C27" s="56"/>
      <c r="D27" s="57"/>
    </row>
    <row r="28" spans="1:4" x14ac:dyDescent="0.25">
      <c r="A28" s="2">
        <v>1</v>
      </c>
      <c r="B28" s="54" t="s">
        <v>92</v>
      </c>
      <c r="C28" s="54" t="s">
        <v>93</v>
      </c>
      <c r="D28" s="54" t="s">
        <v>1</v>
      </c>
    </row>
    <row r="29" spans="1:4" x14ac:dyDescent="0.25">
      <c r="A29" s="58" t="s">
        <v>94</v>
      </c>
      <c r="B29" s="59"/>
      <c r="C29" s="59"/>
      <c r="D29" s="59"/>
    </row>
    <row r="30" spans="1:4" x14ac:dyDescent="0.25">
      <c r="A30" s="2">
        <v>1</v>
      </c>
      <c r="B30" s="54" t="s">
        <v>120</v>
      </c>
      <c r="C30" s="54" t="s">
        <v>124</v>
      </c>
      <c r="D30" s="3" t="s">
        <v>95</v>
      </c>
    </row>
    <row r="31" spans="1:4" x14ac:dyDescent="0.25">
      <c r="A31" s="58" t="s">
        <v>96</v>
      </c>
      <c r="B31" s="59"/>
      <c r="C31" s="59"/>
      <c r="D31" s="59"/>
    </row>
    <row r="32" spans="1:4" x14ac:dyDescent="0.25">
      <c r="A32" s="58" t="s">
        <v>97</v>
      </c>
      <c r="B32" s="59"/>
      <c r="C32" s="59"/>
      <c r="D32" s="59"/>
    </row>
    <row r="33" spans="1:4" x14ac:dyDescent="0.25">
      <c r="A33" s="2">
        <v>1</v>
      </c>
      <c r="B33" s="54" t="s">
        <v>98</v>
      </c>
      <c r="C33" s="54" t="s">
        <v>123</v>
      </c>
      <c r="D33" s="3" t="s">
        <v>99</v>
      </c>
    </row>
    <row r="34" spans="1:4" x14ac:dyDescent="0.25">
      <c r="A34" s="58" t="s">
        <v>100</v>
      </c>
      <c r="B34" s="59"/>
      <c r="C34" s="59"/>
      <c r="D34" s="59"/>
    </row>
    <row r="35" spans="1:4" x14ac:dyDescent="0.25">
      <c r="A35" s="2">
        <v>1</v>
      </c>
      <c r="B35" s="54" t="s">
        <v>101</v>
      </c>
      <c r="C35" s="54" t="s">
        <v>93</v>
      </c>
      <c r="D35" s="54" t="s">
        <v>102</v>
      </c>
    </row>
    <row r="36" spans="1:4" x14ac:dyDescent="0.25">
      <c r="A36" s="58" t="s">
        <v>103</v>
      </c>
      <c r="B36" s="59"/>
      <c r="C36" s="59"/>
      <c r="D36" s="59"/>
    </row>
    <row r="37" spans="1:4" x14ac:dyDescent="0.25">
      <c r="A37" s="2">
        <v>1</v>
      </c>
      <c r="B37" s="54" t="s">
        <v>104</v>
      </c>
      <c r="C37" s="54" t="s">
        <v>93</v>
      </c>
      <c r="D37" s="54" t="s">
        <v>1</v>
      </c>
    </row>
    <row r="38" spans="1:4" x14ac:dyDescent="0.25">
      <c r="A38" s="1" t="s">
        <v>105</v>
      </c>
      <c r="B38" s="59"/>
      <c r="C38" s="59"/>
      <c r="D38" s="59"/>
    </row>
    <row r="39" spans="1:4" x14ac:dyDescent="0.25">
      <c r="A39" s="2">
        <v>1</v>
      </c>
      <c r="B39" s="54" t="s">
        <v>106</v>
      </c>
      <c r="C39" s="101">
        <v>1980</v>
      </c>
      <c r="D39" s="94"/>
    </row>
    <row r="40" spans="1:4" x14ac:dyDescent="0.25">
      <c r="A40" s="2">
        <v>2</v>
      </c>
      <c r="B40" s="54" t="s">
        <v>107</v>
      </c>
      <c r="C40" s="101" t="s">
        <v>108</v>
      </c>
      <c r="D40" s="94"/>
    </row>
    <row r="41" spans="1:4" x14ac:dyDescent="0.25">
      <c r="A41" s="2">
        <v>3</v>
      </c>
      <c r="B41" s="54" t="s">
        <v>109</v>
      </c>
      <c r="C41" s="101" t="s">
        <v>110</v>
      </c>
      <c r="D41" s="102"/>
    </row>
    <row r="42" spans="1:4" x14ac:dyDescent="0.25">
      <c r="A42" s="2">
        <v>4</v>
      </c>
      <c r="B42" s="54" t="s">
        <v>111</v>
      </c>
      <c r="C42" s="101" t="s">
        <v>112</v>
      </c>
      <c r="D42" s="102"/>
    </row>
    <row r="43" spans="1:4" x14ac:dyDescent="0.25">
      <c r="A43" s="2">
        <v>5</v>
      </c>
      <c r="B43" s="54" t="s">
        <v>113</v>
      </c>
      <c r="C43" s="101" t="s">
        <v>114</v>
      </c>
      <c r="D43" s="102"/>
    </row>
    <row r="44" spans="1:4" x14ac:dyDescent="0.25">
      <c r="A44" s="2">
        <v>6</v>
      </c>
      <c r="B44" s="54" t="s">
        <v>115</v>
      </c>
      <c r="C44" s="101" t="s">
        <v>127</v>
      </c>
      <c r="D44" s="94"/>
    </row>
    <row r="45" spans="1:4" x14ac:dyDescent="0.25">
      <c r="A45" s="2">
        <v>7</v>
      </c>
      <c r="B45" s="54" t="s">
        <v>116</v>
      </c>
      <c r="C45" s="101" t="s">
        <v>28</v>
      </c>
      <c r="D45" s="94"/>
    </row>
    <row r="46" spans="1:4" x14ac:dyDescent="0.25">
      <c r="A46" s="2">
        <v>8</v>
      </c>
      <c r="B46" s="54" t="s">
        <v>117</v>
      </c>
      <c r="C46" s="101" t="s">
        <v>139</v>
      </c>
      <c r="D46" s="94"/>
    </row>
    <row r="47" spans="1:4" x14ac:dyDescent="0.25">
      <c r="A47" s="2">
        <v>9</v>
      </c>
      <c r="B47" s="54" t="s">
        <v>125</v>
      </c>
      <c r="C47" s="101" t="s">
        <v>126</v>
      </c>
      <c r="D47" s="91"/>
    </row>
    <row r="48" spans="1:4" x14ac:dyDescent="0.25">
      <c r="A48" s="2"/>
      <c r="B48" s="54" t="s">
        <v>118</v>
      </c>
      <c r="C48" s="93">
        <v>39083</v>
      </c>
      <c r="D48" s="94"/>
    </row>
    <row r="49" spans="1:4" x14ac:dyDescent="0.25">
      <c r="A49" s="1"/>
    </row>
    <row r="50" spans="1:4" x14ac:dyDescent="0.25">
      <c r="A50" s="1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2"/>
      <c r="D55" s="63"/>
    </row>
    <row r="56" spans="1:4" x14ac:dyDescent="0.25">
      <c r="A56" s="61"/>
      <c r="B56" s="61"/>
      <c r="C56" s="64"/>
      <c r="D56" s="63"/>
    </row>
    <row r="57" spans="1:4" x14ac:dyDescent="0.25">
      <c r="A57" s="61"/>
      <c r="B57" s="61"/>
      <c r="C57" s="65"/>
      <c r="D57" s="63"/>
    </row>
  </sheetData>
  <mergeCells count="19">
    <mergeCell ref="C48:D48"/>
    <mergeCell ref="C20:D20"/>
    <mergeCell ref="C21:D21"/>
    <mergeCell ref="A26:D2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19:D19"/>
    <mergeCell ref="C9:D9"/>
    <mergeCell ref="C10:D10"/>
    <mergeCell ref="C11:D11"/>
    <mergeCell ref="A12:A18"/>
    <mergeCell ref="B12:B1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20" workbookViewId="0">
      <selection activeCell="K46" sqref="K46"/>
    </sheetView>
  </sheetViews>
  <sheetFormatPr defaultRowHeight="15" x14ac:dyDescent="0.25"/>
  <cols>
    <col min="1" max="1" width="15.85546875" customWidth="1"/>
    <col min="2" max="2" width="13.42578125" style="9" customWidth="1"/>
    <col min="3" max="3" width="8.5703125" style="24" customWidth="1"/>
    <col min="4" max="4" width="8.28515625" customWidth="1"/>
    <col min="5" max="5" width="9" customWidth="1"/>
    <col min="6" max="6" width="8.85546875" customWidth="1"/>
    <col min="7" max="7" width="9.28515625" customWidth="1"/>
    <col min="8" max="8" width="10.42578125" customWidth="1"/>
    <col min="9" max="9" width="0.28515625" customWidth="1"/>
  </cols>
  <sheetData>
    <row r="1" spans="1:8" x14ac:dyDescent="0.25">
      <c r="A1" s="1" t="s">
        <v>134</v>
      </c>
      <c r="B1"/>
      <c r="C1" s="15"/>
      <c r="D1" s="15"/>
    </row>
    <row r="2" spans="1:8" ht="13.5" customHeight="1" x14ac:dyDescent="0.25">
      <c r="A2" s="1" t="s">
        <v>141</v>
      </c>
      <c r="B2"/>
      <c r="C2" s="15"/>
      <c r="D2" s="15"/>
    </row>
    <row r="3" spans="1:8" ht="56.25" customHeight="1" x14ac:dyDescent="0.25">
      <c r="A3" s="111" t="s">
        <v>17</v>
      </c>
      <c r="B3" s="112"/>
      <c r="C3" s="73" t="s">
        <v>135</v>
      </c>
      <c r="D3" s="7" t="s">
        <v>18</v>
      </c>
      <c r="E3" s="7" t="s">
        <v>19</v>
      </c>
      <c r="F3" s="7" t="s">
        <v>20</v>
      </c>
      <c r="G3" s="16" t="s">
        <v>21</v>
      </c>
      <c r="H3" s="7" t="s">
        <v>22</v>
      </c>
    </row>
    <row r="4" spans="1:8" ht="24" customHeight="1" x14ac:dyDescent="0.25">
      <c r="A4" s="119" t="s">
        <v>142</v>
      </c>
      <c r="B4" s="120"/>
      <c r="C4" s="73"/>
      <c r="D4" s="7">
        <v>-92.59</v>
      </c>
      <c r="E4" s="7"/>
      <c r="F4" s="7"/>
      <c r="G4" s="16"/>
      <c r="H4" s="7"/>
    </row>
    <row r="5" spans="1:8" ht="15.75" customHeight="1" x14ac:dyDescent="0.25">
      <c r="A5" s="71" t="s">
        <v>132</v>
      </c>
      <c r="B5" s="72"/>
      <c r="C5" s="73"/>
      <c r="D5" s="7">
        <v>255.02</v>
      </c>
      <c r="E5" s="7"/>
      <c r="F5" s="7"/>
      <c r="G5" s="16"/>
      <c r="H5" s="7"/>
    </row>
    <row r="6" spans="1:8" ht="15" customHeight="1" x14ac:dyDescent="0.25">
      <c r="A6" s="71" t="s">
        <v>133</v>
      </c>
      <c r="B6" s="72"/>
      <c r="C6" s="73"/>
      <c r="D6" s="7">
        <v>-347.61</v>
      </c>
      <c r="E6" s="7"/>
      <c r="F6" s="7"/>
      <c r="G6" s="16"/>
      <c r="H6" s="7"/>
    </row>
    <row r="7" spans="1:8" ht="16.5" customHeight="1" x14ac:dyDescent="0.25">
      <c r="A7" s="115" t="s">
        <v>143</v>
      </c>
      <c r="B7" s="114"/>
      <c r="C7" s="114"/>
      <c r="D7" s="114"/>
      <c r="E7" s="114"/>
      <c r="F7" s="114"/>
      <c r="G7" s="114"/>
      <c r="H7" s="91"/>
    </row>
    <row r="8" spans="1:8" ht="17.25" customHeight="1" x14ac:dyDescent="0.25">
      <c r="A8" s="111" t="s">
        <v>23</v>
      </c>
      <c r="B8" s="104"/>
      <c r="C8" s="21">
        <v>20.420000000000002</v>
      </c>
      <c r="D8" s="8">
        <v>-338.56</v>
      </c>
      <c r="E8" s="8">
        <f>E12+E15+E18+E21+E24+E27</f>
        <v>868.76</v>
      </c>
      <c r="F8" s="8">
        <f>F12+F15+F18+F21+F24+F27</f>
        <v>848.7</v>
      </c>
      <c r="G8" s="8">
        <f>G12+G15+G18+G21+G24+G27</f>
        <v>848.7</v>
      </c>
      <c r="H8" s="2">
        <f>F8-E8+D8</f>
        <v>-358.61999999999995</v>
      </c>
    </row>
    <row r="9" spans="1:8" x14ac:dyDescent="0.25">
      <c r="A9" s="17" t="s">
        <v>24</v>
      </c>
      <c r="B9" s="18"/>
      <c r="C9" s="22">
        <v>18.38</v>
      </c>
      <c r="D9" s="2">
        <v>-304.7</v>
      </c>
      <c r="E9" s="32">
        <f>E8-E10</f>
        <v>781.88</v>
      </c>
      <c r="F9" s="32">
        <f>F8-F10</f>
        <v>763.83</v>
      </c>
      <c r="G9" s="32">
        <f>G8-G10</f>
        <v>763.83</v>
      </c>
      <c r="H9" s="32">
        <f t="shared" ref="H9:H30" si="0">F9-E9+D9</f>
        <v>-322.74999999999994</v>
      </c>
    </row>
    <row r="10" spans="1:8" x14ac:dyDescent="0.25">
      <c r="A10" s="113" t="s">
        <v>25</v>
      </c>
      <c r="B10" s="114"/>
      <c r="C10" s="22">
        <v>2.04</v>
      </c>
      <c r="D10" s="2">
        <v>-33.85</v>
      </c>
      <c r="E10" s="32">
        <v>86.88</v>
      </c>
      <c r="F10" s="32">
        <v>84.87</v>
      </c>
      <c r="G10" s="32">
        <v>84.87</v>
      </c>
      <c r="H10" s="2">
        <f t="shared" si="0"/>
        <v>-35.859999999999992</v>
      </c>
    </row>
    <row r="11" spans="1:8" ht="12.75" customHeight="1" x14ac:dyDescent="0.25">
      <c r="A11" s="115" t="s">
        <v>26</v>
      </c>
      <c r="B11" s="116"/>
      <c r="C11" s="116"/>
      <c r="D11" s="116"/>
      <c r="E11" s="116"/>
      <c r="F11" s="116"/>
      <c r="G11" s="116"/>
      <c r="H11" s="104"/>
    </row>
    <row r="12" spans="1:8" x14ac:dyDescent="0.25">
      <c r="A12" s="117" t="s">
        <v>8</v>
      </c>
      <c r="B12" s="118"/>
      <c r="C12" s="21">
        <v>5.65</v>
      </c>
      <c r="D12" s="8">
        <v>-96.76</v>
      </c>
      <c r="E12" s="8">
        <v>248.88</v>
      </c>
      <c r="F12" s="8">
        <v>242.64</v>
      </c>
      <c r="G12" s="8">
        <v>242.64</v>
      </c>
      <c r="H12" s="32">
        <f t="shared" si="0"/>
        <v>-103.00000000000001</v>
      </c>
    </row>
    <row r="13" spans="1:8" x14ac:dyDescent="0.25">
      <c r="A13" s="17" t="s">
        <v>24</v>
      </c>
      <c r="B13" s="18"/>
      <c r="C13" s="22">
        <v>5.08</v>
      </c>
      <c r="D13" s="2">
        <v>-87.09</v>
      </c>
      <c r="E13" s="32">
        <f>E12-E14</f>
        <v>223.99</v>
      </c>
      <c r="F13" s="32">
        <f>F12-F14</f>
        <v>218.38</v>
      </c>
      <c r="G13" s="32">
        <f>G12-G14</f>
        <v>218.38</v>
      </c>
      <c r="H13" s="32">
        <f t="shared" si="0"/>
        <v>-92.700000000000017</v>
      </c>
    </row>
    <row r="14" spans="1:8" x14ac:dyDescent="0.25">
      <c r="A14" s="113" t="s">
        <v>25</v>
      </c>
      <c r="B14" s="114"/>
      <c r="C14" s="22">
        <v>0.56999999999999995</v>
      </c>
      <c r="D14" s="2">
        <v>-9.67</v>
      </c>
      <c r="E14" s="32">
        <v>24.89</v>
      </c>
      <c r="F14" s="32">
        <v>24.26</v>
      </c>
      <c r="G14" s="32">
        <v>24.26</v>
      </c>
      <c r="H14" s="32">
        <f t="shared" si="0"/>
        <v>-10.299999999999999</v>
      </c>
    </row>
    <row r="15" spans="1:8" ht="23.25" customHeight="1" x14ac:dyDescent="0.25">
      <c r="A15" s="117" t="s">
        <v>2</v>
      </c>
      <c r="B15" s="118"/>
      <c r="C15" s="21">
        <v>3.45</v>
      </c>
      <c r="D15" s="8">
        <v>-59.33</v>
      </c>
      <c r="E15" s="8">
        <v>151.97</v>
      </c>
      <c r="F15" s="8">
        <v>148.29</v>
      </c>
      <c r="G15" s="8">
        <v>148.29</v>
      </c>
      <c r="H15" s="32">
        <f t="shared" si="0"/>
        <v>-63.010000000000005</v>
      </c>
    </row>
    <row r="16" spans="1:8" x14ac:dyDescent="0.25">
      <c r="A16" s="17" t="s">
        <v>24</v>
      </c>
      <c r="B16" s="18"/>
      <c r="C16" s="22">
        <v>3.1</v>
      </c>
      <c r="D16" s="2">
        <v>-53.4</v>
      </c>
      <c r="E16" s="32">
        <f>E15-E17</f>
        <v>136.77000000000001</v>
      </c>
      <c r="F16" s="32">
        <f>F15-F17</f>
        <v>133.45999999999998</v>
      </c>
      <c r="G16" s="32">
        <f>G15-G17</f>
        <v>133.45999999999998</v>
      </c>
      <c r="H16" s="32">
        <f t="shared" si="0"/>
        <v>-56.710000000000029</v>
      </c>
    </row>
    <row r="17" spans="1:8" ht="15" customHeight="1" x14ac:dyDescent="0.25">
      <c r="A17" s="113" t="s">
        <v>25</v>
      </c>
      <c r="B17" s="114"/>
      <c r="C17" s="22">
        <v>0.35</v>
      </c>
      <c r="D17" s="2">
        <v>-5.93</v>
      </c>
      <c r="E17" s="32">
        <v>15.2</v>
      </c>
      <c r="F17" s="32">
        <v>14.83</v>
      </c>
      <c r="G17" s="32">
        <v>14.83</v>
      </c>
      <c r="H17" s="32">
        <f t="shared" si="0"/>
        <v>-6.2999999999999989</v>
      </c>
    </row>
    <row r="18" spans="1:8" ht="13.5" customHeight="1" x14ac:dyDescent="0.25">
      <c r="A18" s="117" t="s">
        <v>9</v>
      </c>
      <c r="B18" s="118"/>
      <c r="C18" s="20">
        <v>2.37</v>
      </c>
      <c r="D18" s="8">
        <v>-40.51</v>
      </c>
      <c r="E18" s="8">
        <v>104.4</v>
      </c>
      <c r="F18" s="8">
        <v>101.85</v>
      </c>
      <c r="G18" s="8">
        <v>101.85</v>
      </c>
      <c r="H18" s="32">
        <f t="shared" si="0"/>
        <v>-43.060000000000009</v>
      </c>
    </row>
    <row r="19" spans="1:8" ht="13.5" customHeight="1" x14ac:dyDescent="0.25">
      <c r="A19" s="17" t="s">
        <v>24</v>
      </c>
      <c r="B19" s="18"/>
      <c r="C19" s="22">
        <v>2.13</v>
      </c>
      <c r="D19" s="2">
        <v>-36.46</v>
      </c>
      <c r="E19" s="32">
        <f>E18-E20</f>
        <v>93.960000000000008</v>
      </c>
      <c r="F19" s="32">
        <f>F18-F20</f>
        <v>91.66</v>
      </c>
      <c r="G19" s="32">
        <f>G18-G20</f>
        <v>91.66</v>
      </c>
      <c r="H19" s="32">
        <f t="shared" si="0"/>
        <v>-38.760000000000012</v>
      </c>
    </row>
    <row r="20" spans="1:8" ht="12.75" customHeight="1" x14ac:dyDescent="0.25">
      <c r="A20" s="113" t="s">
        <v>25</v>
      </c>
      <c r="B20" s="114"/>
      <c r="C20" s="22">
        <v>0.24</v>
      </c>
      <c r="D20" s="2">
        <v>-4.05</v>
      </c>
      <c r="E20" s="32">
        <v>10.44</v>
      </c>
      <c r="F20" s="32">
        <v>10.19</v>
      </c>
      <c r="G20" s="32">
        <v>10.19</v>
      </c>
      <c r="H20" s="32">
        <f t="shared" si="0"/>
        <v>-4.3</v>
      </c>
    </row>
    <row r="21" spans="1:8" x14ac:dyDescent="0.25">
      <c r="A21" s="117" t="s">
        <v>10</v>
      </c>
      <c r="B21" s="118"/>
      <c r="C21" s="23">
        <v>1.1100000000000001</v>
      </c>
      <c r="D21" s="2">
        <v>-18.98</v>
      </c>
      <c r="E21" s="2">
        <v>48.9</v>
      </c>
      <c r="F21" s="2">
        <v>47.7</v>
      </c>
      <c r="G21" s="2">
        <v>47.7</v>
      </c>
      <c r="H21" s="32">
        <f t="shared" si="0"/>
        <v>-20.179999999999996</v>
      </c>
    </row>
    <row r="22" spans="1:8" ht="14.25" customHeight="1" x14ac:dyDescent="0.25">
      <c r="A22" s="17" t="s">
        <v>24</v>
      </c>
      <c r="B22" s="18"/>
      <c r="C22" s="22">
        <v>1</v>
      </c>
      <c r="D22" s="2">
        <v>-13.68</v>
      </c>
      <c r="E22" s="32">
        <f t="shared" ref="E22:F22" si="1">E20-E23</f>
        <v>5.55</v>
      </c>
      <c r="F22" s="32">
        <f t="shared" si="1"/>
        <v>5.42</v>
      </c>
      <c r="G22" s="32">
        <f t="shared" ref="G22" si="2">G20-G23</f>
        <v>5.42</v>
      </c>
      <c r="H22" s="32">
        <f t="shared" si="0"/>
        <v>-13.809999999999999</v>
      </c>
    </row>
    <row r="23" spans="1:8" ht="14.25" customHeight="1" x14ac:dyDescent="0.25">
      <c r="A23" s="113" t="s">
        <v>25</v>
      </c>
      <c r="B23" s="114"/>
      <c r="C23" s="22">
        <v>0.11</v>
      </c>
      <c r="D23" s="2">
        <v>-1.9</v>
      </c>
      <c r="E23" s="32">
        <v>4.8899999999999997</v>
      </c>
      <c r="F23" s="32">
        <v>4.7699999999999996</v>
      </c>
      <c r="G23" s="32">
        <v>4.7699999999999996</v>
      </c>
      <c r="H23" s="32">
        <f t="shared" si="0"/>
        <v>-2.02</v>
      </c>
    </row>
    <row r="24" spans="1:8" ht="14.25" customHeight="1" x14ac:dyDescent="0.25">
      <c r="A24" s="3" t="s">
        <v>3</v>
      </c>
      <c r="B24" s="19"/>
      <c r="C24" s="23">
        <v>3.65</v>
      </c>
      <c r="D24" s="2">
        <v>-59.96</v>
      </c>
      <c r="E24" s="2">
        <v>160.78</v>
      </c>
      <c r="F24" s="2">
        <v>156.47</v>
      </c>
      <c r="G24" s="2">
        <v>156.47</v>
      </c>
      <c r="H24" s="32">
        <f t="shared" si="0"/>
        <v>-64.27000000000001</v>
      </c>
    </row>
    <row r="25" spans="1:8" ht="14.25" customHeight="1" x14ac:dyDescent="0.25">
      <c r="A25" s="17" t="s">
        <v>24</v>
      </c>
      <c r="B25" s="18"/>
      <c r="C25" s="22">
        <v>3.29</v>
      </c>
      <c r="D25" s="2">
        <v>-53.96</v>
      </c>
      <c r="E25" s="32">
        <f>E24-E26</f>
        <v>144.71</v>
      </c>
      <c r="F25" s="32">
        <f>F24-F26</f>
        <v>140.82</v>
      </c>
      <c r="G25" s="32">
        <f>G24-G26</f>
        <v>140.82</v>
      </c>
      <c r="H25" s="32">
        <f t="shared" si="0"/>
        <v>-57.850000000000016</v>
      </c>
    </row>
    <row r="26" spans="1:8" x14ac:dyDescent="0.25">
      <c r="A26" s="113" t="s">
        <v>25</v>
      </c>
      <c r="B26" s="114"/>
      <c r="C26" s="22">
        <v>0.36</v>
      </c>
      <c r="D26" s="2">
        <v>-6</v>
      </c>
      <c r="E26" s="32">
        <v>16.07</v>
      </c>
      <c r="F26" s="32">
        <v>15.65</v>
      </c>
      <c r="G26" s="32">
        <v>15.65</v>
      </c>
      <c r="H26" s="32">
        <f t="shared" si="0"/>
        <v>-6.42</v>
      </c>
    </row>
    <row r="27" spans="1:8" ht="14.25" customHeight="1" x14ac:dyDescent="0.25">
      <c r="A27" s="128" t="s">
        <v>4</v>
      </c>
      <c r="B27" s="129"/>
      <c r="C27" s="132">
        <v>4.1900000000000004</v>
      </c>
      <c r="D27" s="126">
        <v>-63.02</v>
      </c>
      <c r="E27" s="126">
        <v>153.83000000000001</v>
      </c>
      <c r="F27" s="126">
        <v>151.75</v>
      </c>
      <c r="G27" s="126">
        <v>151.75</v>
      </c>
      <c r="H27" s="32">
        <f t="shared" si="0"/>
        <v>-65.100000000000023</v>
      </c>
    </row>
    <row r="28" spans="1:8" ht="0.75" hidden="1" customHeight="1" x14ac:dyDescent="0.25">
      <c r="A28" s="130"/>
      <c r="B28" s="131"/>
      <c r="C28" s="133"/>
      <c r="D28" s="127"/>
      <c r="E28" s="127"/>
      <c r="F28" s="127"/>
      <c r="G28" s="127"/>
      <c r="H28" s="32">
        <f t="shared" si="0"/>
        <v>0</v>
      </c>
    </row>
    <row r="29" spans="1:8" x14ac:dyDescent="0.25">
      <c r="A29" s="17" t="s">
        <v>24</v>
      </c>
      <c r="B29" s="18"/>
      <c r="C29" s="22">
        <v>3.77</v>
      </c>
      <c r="D29" s="2">
        <v>-56.73</v>
      </c>
      <c r="E29" s="32">
        <f>E27-E30</f>
        <v>138.45000000000002</v>
      </c>
      <c r="F29" s="32">
        <f>F27-F30</f>
        <v>136.57</v>
      </c>
      <c r="G29" s="32">
        <f>G27-G30</f>
        <v>136.57</v>
      </c>
      <c r="H29" s="32">
        <f t="shared" si="0"/>
        <v>-58.610000000000021</v>
      </c>
    </row>
    <row r="30" spans="1:8" x14ac:dyDescent="0.25">
      <c r="A30" s="113" t="s">
        <v>25</v>
      </c>
      <c r="B30" s="114"/>
      <c r="C30" s="22">
        <v>0.42</v>
      </c>
      <c r="D30" s="2">
        <v>-6.29</v>
      </c>
      <c r="E30" s="32">
        <v>15.38</v>
      </c>
      <c r="F30" s="32">
        <v>15.18</v>
      </c>
      <c r="G30" s="32">
        <v>15.18</v>
      </c>
      <c r="H30" s="32">
        <f t="shared" si="0"/>
        <v>-6.4900000000000011</v>
      </c>
    </row>
    <row r="31" spans="1:8" ht="8.25" customHeight="1" x14ac:dyDescent="0.25">
      <c r="A31" s="29"/>
      <c r="B31" s="30"/>
      <c r="C31" s="22"/>
      <c r="D31" s="2"/>
      <c r="E31" s="2"/>
      <c r="F31" s="2"/>
      <c r="G31" s="28"/>
      <c r="H31" s="2"/>
    </row>
    <row r="32" spans="1:8" ht="12.75" customHeight="1" x14ac:dyDescent="0.25">
      <c r="A32" s="111" t="s">
        <v>5</v>
      </c>
      <c r="B32" s="104"/>
      <c r="C32" s="23">
        <v>7.8</v>
      </c>
      <c r="D32" s="33">
        <v>248.42</v>
      </c>
      <c r="E32" s="33">
        <v>329.16</v>
      </c>
      <c r="F32" s="33">
        <v>322.32</v>
      </c>
      <c r="G32" s="34">
        <f>G33+G34</f>
        <v>259.86</v>
      </c>
      <c r="H32" s="2">
        <f>F32-E32+D32+F32-G32</f>
        <v>304.03999999999996</v>
      </c>
    </row>
    <row r="33" spans="1:8" ht="13.5" customHeight="1" x14ac:dyDescent="0.25">
      <c r="A33" s="17" t="s">
        <v>27</v>
      </c>
      <c r="B33" s="18"/>
      <c r="C33" s="22">
        <v>7.02</v>
      </c>
      <c r="D33" s="2">
        <v>255.02</v>
      </c>
      <c r="E33" s="32">
        <f>E32-E34</f>
        <v>296.24</v>
      </c>
      <c r="F33" s="32">
        <f>F32-F34</f>
        <v>290.08999999999997</v>
      </c>
      <c r="G33" s="27">
        <v>227.63</v>
      </c>
      <c r="H33" s="32">
        <f t="shared" ref="H33:H34" si="3">F33-E33+D33+F33-G33</f>
        <v>311.32999999999993</v>
      </c>
    </row>
    <row r="34" spans="1:8" ht="14.25" customHeight="1" x14ac:dyDescent="0.25">
      <c r="A34" s="113" t="s">
        <v>25</v>
      </c>
      <c r="B34" s="114"/>
      <c r="C34" s="22">
        <v>0.78</v>
      </c>
      <c r="D34" s="2">
        <v>-6.61</v>
      </c>
      <c r="E34" s="32">
        <v>32.92</v>
      </c>
      <c r="F34" s="32">
        <v>32.229999999999997</v>
      </c>
      <c r="G34" s="2">
        <v>32.229999999999997</v>
      </c>
      <c r="H34" s="32">
        <f t="shared" si="3"/>
        <v>-7.3000000000000043</v>
      </c>
    </row>
    <row r="35" spans="1:8" ht="14.25" customHeight="1" x14ac:dyDescent="0.25">
      <c r="A35" s="140" t="s">
        <v>146</v>
      </c>
      <c r="B35" s="141"/>
      <c r="C35" s="22"/>
      <c r="D35" s="2">
        <v>0</v>
      </c>
      <c r="E35" s="32">
        <f>E37+E38+E39+E40</f>
        <v>157.04</v>
      </c>
      <c r="F35" s="32">
        <f>F37+F38+F39+F40</f>
        <v>135.23000000000002</v>
      </c>
      <c r="G35" s="2">
        <v>135.22999999999999</v>
      </c>
      <c r="H35" s="32">
        <f>F35-E35</f>
        <v>-21.809999999999974</v>
      </c>
    </row>
    <row r="36" spans="1:8" ht="14.25" customHeight="1" x14ac:dyDescent="0.25">
      <c r="A36" s="17" t="s">
        <v>147</v>
      </c>
      <c r="B36" s="84"/>
      <c r="C36" s="22"/>
      <c r="D36" s="2"/>
      <c r="E36" s="32"/>
      <c r="F36" s="32"/>
      <c r="G36" s="2"/>
      <c r="H36" s="32"/>
    </row>
    <row r="37" spans="1:8" ht="14.25" customHeight="1" x14ac:dyDescent="0.25">
      <c r="A37" s="134" t="s">
        <v>148</v>
      </c>
      <c r="B37" s="135"/>
      <c r="C37" s="22"/>
      <c r="D37" s="2">
        <v>0</v>
      </c>
      <c r="E37" s="32">
        <v>5.82</v>
      </c>
      <c r="F37" s="32">
        <v>5.04</v>
      </c>
      <c r="G37" s="32">
        <v>5.04</v>
      </c>
      <c r="H37" s="32">
        <f t="shared" ref="H37:H40" si="4">F37-E37</f>
        <v>-0.78000000000000025</v>
      </c>
    </row>
    <row r="38" spans="1:8" ht="14.25" customHeight="1" x14ac:dyDescent="0.25">
      <c r="A38" s="134" t="s">
        <v>150</v>
      </c>
      <c r="B38" s="135"/>
      <c r="C38" s="22"/>
      <c r="D38" s="2">
        <v>0</v>
      </c>
      <c r="E38" s="32">
        <v>27.03</v>
      </c>
      <c r="F38" s="32">
        <v>22.56</v>
      </c>
      <c r="G38" s="32">
        <v>22.56</v>
      </c>
      <c r="H38" s="32">
        <f t="shared" si="4"/>
        <v>-4.4700000000000024</v>
      </c>
    </row>
    <row r="39" spans="1:8" ht="14.25" customHeight="1" x14ac:dyDescent="0.25">
      <c r="A39" s="134" t="s">
        <v>151</v>
      </c>
      <c r="B39" s="135"/>
      <c r="C39" s="22"/>
      <c r="D39" s="2">
        <v>0</v>
      </c>
      <c r="E39" s="32">
        <v>121.25</v>
      </c>
      <c r="F39" s="32">
        <v>105.14</v>
      </c>
      <c r="G39" s="32">
        <v>105.14</v>
      </c>
      <c r="H39" s="32">
        <f t="shared" si="4"/>
        <v>-16.11</v>
      </c>
    </row>
    <row r="40" spans="1:8" ht="14.25" customHeight="1" x14ac:dyDescent="0.25">
      <c r="A40" s="134" t="s">
        <v>149</v>
      </c>
      <c r="B40" s="135"/>
      <c r="C40" s="22"/>
      <c r="D40" s="2">
        <v>0</v>
      </c>
      <c r="E40" s="32">
        <v>2.94</v>
      </c>
      <c r="F40" s="32">
        <v>2.4900000000000002</v>
      </c>
      <c r="G40" s="32">
        <v>2.4900000000000002</v>
      </c>
      <c r="H40" s="32">
        <f t="shared" si="4"/>
        <v>-0.44999999999999973</v>
      </c>
    </row>
    <row r="41" spans="1:8" ht="13.5" customHeight="1" x14ac:dyDescent="0.25">
      <c r="A41" s="140" t="s">
        <v>128</v>
      </c>
      <c r="B41" s="141"/>
      <c r="C41" s="22"/>
      <c r="D41" s="2"/>
      <c r="E41" s="85">
        <f>E8+E32+E35</f>
        <v>1354.96</v>
      </c>
      <c r="F41" s="85">
        <f t="shared" ref="F41:G41" si="5">F8+F32+F35</f>
        <v>1306.25</v>
      </c>
      <c r="G41" s="85">
        <f t="shared" si="5"/>
        <v>1243.79</v>
      </c>
      <c r="H41" s="2"/>
    </row>
    <row r="42" spans="1:8" ht="13.5" customHeight="1" x14ac:dyDescent="0.25">
      <c r="A42" s="140" t="s">
        <v>129</v>
      </c>
      <c r="B42" s="141"/>
      <c r="C42" s="22"/>
      <c r="D42" s="2"/>
      <c r="E42" s="2"/>
      <c r="F42" s="2"/>
      <c r="G42" s="70"/>
      <c r="H42" s="2"/>
    </row>
    <row r="43" spans="1:8" ht="12.75" customHeight="1" x14ac:dyDescent="0.25">
      <c r="A43" s="138" t="s">
        <v>130</v>
      </c>
      <c r="B43" s="139"/>
      <c r="C43" s="22"/>
      <c r="D43" s="2">
        <v>-2.44</v>
      </c>
      <c r="E43" s="2">
        <v>0</v>
      </c>
      <c r="F43" s="2">
        <v>2.44</v>
      </c>
      <c r="G43" s="31">
        <v>2.44</v>
      </c>
      <c r="H43" s="2">
        <v>0</v>
      </c>
    </row>
    <row r="44" spans="1:8" ht="17.25" customHeight="1" x14ac:dyDescent="0.25">
      <c r="A44" s="140" t="s">
        <v>128</v>
      </c>
      <c r="B44" s="141"/>
      <c r="C44" s="2"/>
      <c r="D44" s="2"/>
      <c r="E44" s="33">
        <f>E41+E43</f>
        <v>1354.96</v>
      </c>
      <c r="F44" s="33">
        <f>F41+F43</f>
        <v>1308.69</v>
      </c>
      <c r="G44" s="33">
        <f>G41+G43</f>
        <v>1246.23</v>
      </c>
      <c r="H44" s="2"/>
    </row>
    <row r="45" spans="1:8" ht="20.25" customHeight="1" x14ac:dyDescent="0.25">
      <c r="A45" s="81" t="s">
        <v>131</v>
      </c>
      <c r="B45" s="83"/>
      <c r="C45" s="76"/>
      <c r="D45" s="76">
        <v>-92.59</v>
      </c>
      <c r="E45" s="77"/>
      <c r="F45" s="77"/>
      <c r="G45" s="76"/>
      <c r="H45" s="76">
        <f>F44-E44+D45+F44-G44</f>
        <v>-76.399999999999864</v>
      </c>
    </row>
    <row r="46" spans="1:8" ht="21.75" customHeight="1" x14ac:dyDescent="0.25">
      <c r="A46" s="81" t="s">
        <v>145</v>
      </c>
      <c r="B46" s="82"/>
      <c r="C46" s="78"/>
      <c r="D46" s="78"/>
      <c r="E46" s="79"/>
      <c r="F46" s="80"/>
      <c r="G46" s="80"/>
      <c r="H46" s="79">
        <f>H47+H48</f>
        <v>-76.399999999999977</v>
      </c>
    </row>
    <row r="47" spans="1:8" ht="15.75" customHeight="1" x14ac:dyDescent="0.25">
      <c r="A47" s="136" t="s">
        <v>132</v>
      </c>
      <c r="B47" s="137"/>
      <c r="C47" s="78"/>
      <c r="D47" s="78"/>
      <c r="E47" s="79"/>
      <c r="F47" s="80"/>
      <c r="G47" s="80"/>
      <c r="H47" s="79">
        <f>H33</f>
        <v>311.32999999999993</v>
      </c>
    </row>
    <row r="48" spans="1:8" ht="21.75" customHeight="1" x14ac:dyDescent="0.25">
      <c r="A48" s="136" t="s">
        <v>133</v>
      </c>
      <c r="B48" s="120"/>
      <c r="C48" s="78"/>
      <c r="D48" s="78"/>
      <c r="E48" s="79"/>
      <c r="F48" s="80"/>
      <c r="G48" s="80"/>
      <c r="H48" s="79">
        <f>H8+H34+H35</f>
        <v>-387.7299999999999</v>
      </c>
    </row>
    <row r="49" spans="1:8" ht="16.5" customHeight="1" x14ac:dyDescent="0.25">
      <c r="A49" s="68"/>
      <c r="B49" s="68"/>
      <c r="C49" s="69"/>
      <c r="D49" s="60"/>
      <c r="E49" s="60"/>
      <c r="F49" s="60"/>
      <c r="G49" s="60"/>
      <c r="H49" s="60"/>
    </row>
    <row r="50" spans="1:8" ht="15" customHeight="1" x14ac:dyDescent="0.25">
      <c r="A50" s="124" t="s">
        <v>121</v>
      </c>
      <c r="B50" s="125"/>
      <c r="C50" s="125"/>
      <c r="D50" s="125"/>
      <c r="E50" s="125"/>
      <c r="F50" s="125"/>
      <c r="G50" s="125"/>
      <c r="H50" s="125"/>
    </row>
    <row r="51" spans="1:8" ht="15" customHeight="1" x14ac:dyDescent="0.25">
      <c r="A51" s="74"/>
      <c r="B51" s="75"/>
      <c r="C51" s="75"/>
      <c r="D51" s="75"/>
      <c r="E51" s="75"/>
      <c r="F51" s="75"/>
      <c r="G51" s="75"/>
      <c r="H51" s="75"/>
    </row>
    <row r="52" spans="1:8" ht="14.25" customHeight="1" x14ac:dyDescent="0.25"/>
    <row r="53" spans="1:8" x14ac:dyDescent="0.25">
      <c r="A53" s="5" t="s">
        <v>144</v>
      </c>
      <c r="D53" s="6"/>
      <c r="E53" s="6"/>
      <c r="F53" s="6"/>
      <c r="G53" s="6"/>
    </row>
    <row r="54" spans="1:8" x14ac:dyDescent="0.25">
      <c r="A54" s="108" t="s">
        <v>11</v>
      </c>
      <c r="B54" s="114"/>
      <c r="C54" s="114"/>
      <c r="D54" s="91"/>
      <c r="E54" s="10" t="s">
        <v>12</v>
      </c>
      <c r="F54" s="10" t="s">
        <v>13</v>
      </c>
      <c r="G54" s="10" t="s">
        <v>136</v>
      </c>
      <c r="H54" s="54" t="s">
        <v>137</v>
      </c>
    </row>
    <row r="55" spans="1:8" ht="13.5" customHeight="1" x14ac:dyDescent="0.25">
      <c r="A55" s="121" t="s">
        <v>122</v>
      </c>
      <c r="B55" s="122"/>
      <c r="C55" s="122"/>
      <c r="D55" s="123"/>
      <c r="E55" s="11">
        <v>42826</v>
      </c>
      <c r="F55" s="10">
        <v>2</v>
      </c>
      <c r="G55" s="12">
        <v>1.24</v>
      </c>
      <c r="H55" s="54" t="s">
        <v>138</v>
      </c>
    </row>
    <row r="56" spans="1:8" ht="13.5" customHeight="1" x14ac:dyDescent="0.25">
      <c r="A56" s="121" t="s">
        <v>152</v>
      </c>
      <c r="B56" s="122"/>
      <c r="C56" s="122"/>
      <c r="D56" s="123"/>
      <c r="E56" s="11">
        <v>42826</v>
      </c>
      <c r="F56" s="10" t="s">
        <v>153</v>
      </c>
      <c r="G56" s="12">
        <v>16.920000000000002</v>
      </c>
      <c r="H56" s="54" t="s">
        <v>120</v>
      </c>
    </row>
    <row r="57" spans="1:8" ht="13.5" customHeight="1" x14ac:dyDescent="0.25">
      <c r="A57" s="121" t="s">
        <v>154</v>
      </c>
      <c r="B57" s="122"/>
      <c r="C57" s="122"/>
      <c r="D57" s="123"/>
      <c r="E57" s="11">
        <v>42856</v>
      </c>
      <c r="F57" s="10" t="s">
        <v>155</v>
      </c>
      <c r="G57" s="12">
        <v>209.47</v>
      </c>
      <c r="H57" s="54" t="s">
        <v>156</v>
      </c>
    </row>
    <row r="58" spans="1:8" x14ac:dyDescent="0.25">
      <c r="A58" s="103" t="s">
        <v>0</v>
      </c>
      <c r="B58" s="116"/>
      <c r="C58" s="116"/>
      <c r="D58" s="104"/>
      <c r="E58" s="11"/>
      <c r="F58" s="10"/>
      <c r="G58" s="12">
        <f>SUM(G55:G57)</f>
        <v>227.63</v>
      </c>
      <c r="H58" s="54"/>
    </row>
    <row r="59" spans="1:8" x14ac:dyDescent="0.25">
      <c r="A59" s="5" t="s">
        <v>6</v>
      </c>
      <c r="D59" s="6"/>
      <c r="E59" s="6"/>
      <c r="F59" s="6"/>
      <c r="G59" s="6"/>
    </row>
    <row r="60" spans="1:8" x14ac:dyDescent="0.25">
      <c r="A60" s="5" t="s">
        <v>7</v>
      </c>
      <c r="D60" s="6"/>
      <c r="E60" s="6"/>
      <c r="F60" s="6"/>
      <c r="G60" s="6"/>
    </row>
    <row r="61" spans="1:8" ht="23.25" customHeight="1" x14ac:dyDescent="0.25">
      <c r="A61" s="108" t="s">
        <v>15</v>
      </c>
      <c r="B61" s="114"/>
      <c r="C61" s="114"/>
      <c r="D61" s="114"/>
      <c r="E61" s="91"/>
      <c r="F61" s="14" t="s">
        <v>13</v>
      </c>
      <c r="G61" s="13" t="s">
        <v>14</v>
      </c>
    </row>
    <row r="62" spans="1:8" x14ac:dyDescent="0.25">
      <c r="A62" s="103" t="s">
        <v>16</v>
      </c>
      <c r="B62" s="116"/>
      <c r="C62" s="116"/>
      <c r="D62" s="116"/>
      <c r="E62" s="104"/>
      <c r="F62" s="10">
        <v>2</v>
      </c>
      <c r="G62" s="10">
        <v>65.489999999999995</v>
      </c>
    </row>
    <row r="63" spans="1:8" x14ac:dyDescent="0.25">
      <c r="A63" s="6"/>
      <c r="D63" s="6"/>
      <c r="E63" s="6"/>
      <c r="F63" s="6"/>
      <c r="G63" s="6"/>
    </row>
    <row r="64" spans="1:8" x14ac:dyDescent="0.25">
      <c r="A64" s="5" t="s">
        <v>29</v>
      </c>
      <c r="B64" s="25"/>
      <c r="C64" s="26"/>
      <c r="D64" s="5"/>
      <c r="E64" s="5"/>
      <c r="F64" s="5"/>
      <c r="G64" s="5"/>
    </row>
    <row r="65" spans="1:8" x14ac:dyDescent="0.25">
      <c r="A65" s="103" t="s">
        <v>30</v>
      </c>
      <c r="B65" s="104"/>
      <c r="C65" s="105" t="s">
        <v>31</v>
      </c>
      <c r="D65" s="104"/>
      <c r="E65" s="10" t="s">
        <v>32</v>
      </c>
      <c r="F65" s="10" t="s">
        <v>33</v>
      </c>
      <c r="G65" s="10" t="s">
        <v>34</v>
      </c>
    </row>
    <row r="66" spans="1:8" x14ac:dyDescent="0.25">
      <c r="A66" s="108" t="s">
        <v>45</v>
      </c>
      <c r="B66" s="91"/>
      <c r="C66" s="106" t="s">
        <v>28</v>
      </c>
      <c r="D66" s="107"/>
      <c r="E66" s="2">
        <v>6</v>
      </c>
      <c r="F66" s="2" t="s">
        <v>28</v>
      </c>
      <c r="G66" s="2" t="s">
        <v>28</v>
      </c>
    </row>
    <row r="67" spans="1:8" x14ac:dyDescent="0.25">
      <c r="A67" s="6"/>
      <c r="D67" s="6"/>
      <c r="E67" s="6"/>
      <c r="F67" s="6"/>
      <c r="G67" s="6"/>
    </row>
    <row r="68" spans="1:8" x14ac:dyDescent="0.25">
      <c r="A68" s="5" t="s">
        <v>119</v>
      </c>
      <c r="D68" s="6"/>
      <c r="E68" s="6"/>
      <c r="F68" s="6"/>
      <c r="G68" s="6"/>
    </row>
    <row r="69" spans="1:8" x14ac:dyDescent="0.25">
      <c r="A69" s="5" t="s">
        <v>157</v>
      </c>
      <c r="D69" s="6"/>
      <c r="E69" s="6"/>
      <c r="F69" s="6"/>
      <c r="G69" s="6"/>
    </row>
    <row r="70" spans="1:8" x14ac:dyDescent="0.25">
      <c r="A70" s="109" t="s">
        <v>158</v>
      </c>
      <c r="B70" s="110"/>
      <c r="C70" s="110"/>
      <c r="D70" s="110"/>
      <c r="E70" s="110"/>
      <c r="F70" s="110"/>
      <c r="G70" s="110"/>
      <c r="H70" s="110"/>
    </row>
    <row r="71" spans="1:8" ht="21" customHeight="1" x14ac:dyDescent="0.25">
      <c r="A71" s="110"/>
      <c r="B71" s="110"/>
      <c r="C71" s="110"/>
      <c r="D71" s="110"/>
      <c r="E71" s="110"/>
      <c r="F71" s="110"/>
      <c r="G71" s="110"/>
      <c r="H71" s="110"/>
    </row>
    <row r="72" spans="1:8" x14ac:dyDescent="0.25">
      <c r="A72" s="5"/>
      <c r="B72" s="25"/>
      <c r="C72" s="26"/>
      <c r="D72" s="5"/>
      <c r="E72" s="5"/>
      <c r="F72" s="5"/>
      <c r="G72" s="5"/>
      <c r="H72" s="1"/>
    </row>
    <row r="74" spans="1:8" x14ac:dyDescent="0.25">
      <c r="A74" s="6" t="s">
        <v>35</v>
      </c>
      <c r="B74" s="66"/>
      <c r="C74" s="67"/>
      <c r="D74" s="6"/>
      <c r="E74" s="6" t="s">
        <v>36</v>
      </c>
      <c r="F74" s="6"/>
    </row>
    <row r="75" spans="1:8" x14ac:dyDescent="0.25">
      <c r="A75" s="6" t="s">
        <v>37</v>
      </c>
      <c r="B75" s="66"/>
      <c r="C75" s="67"/>
      <c r="D75" s="6"/>
      <c r="E75" s="6"/>
      <c r="F75" s="6"/>
    </row>
    <row r="76" spans="1:8" x14ac:dyDescent="0.25">
      <c r="A76" s="6" t="s">
        <v>38</v>
      </c>
      <c r="B76" s="66"/>
      <c r="C76" s="67"/>
      <c r="D76" s="6"/>
      <c r="E76" s="6"/>
      <c r="F76" s="6"/>
    </row>
    <row r="77" spans="1:8" x14ac:dyDescent="0.25">
      <c r="A77" s="59"/>
      <c r="D77" s="59"/>
      <c r="E77" s="59"/>
      <c r="F77" s="59"/>
    </row>
    <row r="78" spans="1:8" x14ac:dyDescent="0.25">
      <c r="A78" s="59" t="s">
        <v>39</v>
      </c>
      <c r="D78" s="59"/>
      <c r="E78" s="59"/>
      <c r="F78" s="59"/>
    </row>
    <row r="79" spans="1:8" x14ac:dyDescent="0.25">
      <c r="A79" s="59" t="s">
        <v>40</v>
      </c>
      <c r="C79" s="24" t="s">
        <v>1</v>
      </c>
      <c r="D79" s="59"/>
      <c r="E79" s="59"/>
      <c r="F79" s="59"/>
    </row>
    <row r="80" spans="1:8" x14ac:dyDescent="0.25">
      <c r="A80" s="59" t="s">
        <v>41</v>
      </c>
      <c r="C80" s="24" t="s">
        <v>42</v>
      </c>
      <c r="D80" s="59"/>
      <c r="E80" s="59"/>
      <c r="F80" s="59"/>
    </row>
    <row r="81" spans="1:6" x14ac:dyDescent="0.25">
      <c r="A81" s="59" t="s">
        <v>43</v>
      </c>
      <c r="C81" s="24" t="s">
        <v>44</v>
      </c>
      <c r="D81" s="59"/>
      <c r="E81" s="59"/>
      <c r="F81" s="59"/>
    </row>
    <row r="82" spans="1:6" x14ac:dyDescent="0.25">
      <c r="A82" s="59"/>
      <c r="D82" s="59"/>
      <c r="E82" s="59"/>
      <c r="F82" s="59"/>
    </row>
  </sheetData>
  <mergeCells count="48">
    <mergeCell ref="A47:B47"/>
    <mergeCell ref="A48:B48"/>
    <mergeCell ref="A14:B14"/>
    <mergeCell ref="A15:B15"/>
    <mergeCell ref="A17:B17"/>
    <mergeCell ref="A18:B18"/>
    <mergeCell ref="A21:B21"/>
    <mergeCell ref="A20:B20"/>
    <mergeCell ref="A30:B30"/>
    <mergeCell ref="A32:B32"/>
    <mergeCell ref="A34:B34"/>
    <mergeCell ref="A43:B43"/>
    <mergeCell ref="A41:B41"/>
    <mergeCell ref="A42:B42"/>
    <mergeCell ref="A44:B44"/>
    <mergeCell ref="A35:B35"/>
    <mergeCell ref="A37:B37"/>
    <mergeCell ref="A38:B38"/>
    <mergeCell ref="A39:B39"/>
    <mergeCell ref="A40:B40"/>
    <mergeCell ref="A23:B23"/>
    <mergeCell ref="G27:G28"/>
    <mergeCell ref="A26:B26"/>
    <mergeCell ref="A27:B28"/>
    <mergeCell ref="C27:C28"/>
    <mergeCell ref="D27:D28"/>
    <mergeCell ref="E27:E28"/>
    <mergeCell ref="F27:F28"/>
    <mergeCell ref="A61:E61"/>
    <mergeCell ref="A62:E62"/>
    <mergeCell ref="A55:D55"/>
    <mergeCell ref="A54:D54"/>
    <mergeCell ref="A50:H50"/>
    <mergeCell ref="A56:D56"/>
    <mergeCell ref="A57:D57"/>
    <mergeCell ref="A58:D58"/>
    <mergeCell ref="A3:B3"/>
    <mergeCell ref="A8:B8"/>
    <mergeCell ref="A10:B10"/>
    <mergeCell ref="A11:H11"/>
    <mergeCell ref="A12:B12"/>
    <mergeCell ref="A4:B4"/>
    <mergeCell ref="A7:H7"/>
    <mergeCell ref="A65:B65"/>
    <mergeCell ref="C65:D65"/>
    <mergeCell ref="C66:D66"/>
    <mergeCell ref="A66:B66"/>
    <mergeCell ref="A70:H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2018-02-09T03:47:52Z</cp:lastPrinted>
  <dcterms:created xsi:type="dcterms:W3CDTF">2013-02-18T04:38:06Z</dcterms:created>
  <dcterms:modified xsi:type="dcterms:W3CDTF">2018-11-01T01:07:32Z</dcterms:modified>
</cp:coreProperties>
</file>