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8 г. отчеты - проекты\"/>
    </mc:Choice>
  </mc:AlternateContent>
  <bookViews>
    <workbookView xWindow="360" yWindow="30" windowWidth="11355" windowHeight="5280" activeTab="1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1" i="8" l="1"/>
  <c r="G19" i="8"/>
  <c r="G18" i="8"/>
  <c r="E20" i="8"/>
  <c r="F20" i="8"/>
  <c r="G20" i="8"/>
  <c r="D20" i="8"/>
  <c r="E17" i="8"/>
  <c r="F17" i="8"/>
  <c r="G17" i="8"/>
  <c r="D17" i="8"/>
  <c r="G22" i="8"/>
  <c r="G16" i="8"/>
  <c r="G13" i="8"/>
  <c r="H29" i="8"/>
  <c r="D23" i="8"/>
  <c r="D22" i="8"/>
  <c r="D19" i="8"/>
  <c r="D16" i="8"/>
  <c r="D14" i="8"/>
  <c r="D13" i="8"/>
  <c r="D10" i="8"/>
  <c r="D9" i="8"/>
  <c r="C8" i="8"/>
  <c r="C10" i="8"/>
  <c r="C22" i="8"/>
  <c r="G8" i="8"/>
  <c r="G9" i="8"/>
  <c r="F8" i="8"/>
  <c r="E8" i="8"/>
  <c r="H8" i="8"/>
  <c r="H24" i="8"/>
  <c r="H35" i="8"/>
  <c r="H36" i="8"/>
  <c r="G32" i="8"/>
  <c r="F32" i="8"/>
  <c r="E32" i="8"/>
  <c r="H34" i="8"/>
  <c r="H33" i="8"/>
  <c r="H26" i="8"/>
  <c r="F25" i="8"/>
  <c r="E25" i="8"/>
  <c r="H25" i="8"/>
  <c r="H23" i="8"/>
  <c r="F22" i="8"/>
  <c r="E22" i="8"/>
  <c r="H22" i="8"/>
  <c r="H21" i="8"/>
  <c r="H20" i="8"/>
  <c r="F19" i="8"/>
  <c r="E19" i="8"/>
  <c r="H19" i="8"/>
  <c r="H18" i="8"/>
  <c r="H17" i="8"/>
  <c r="F16" i="8"/>
  <c r="E16" i="8"/>
  <c r="H16" i="8"/>
  <c r="H15" i="8"/>
  <c r="H14" i="8"/>
  <c r="F13" i="8"/>
  <c r="E13" i="8"/>
  <c r="H13" i="8"/>
  <c r="H12" i="8"/>
  <c r="H10" i="8"/>
  <c r="F9" i="8"/>
  <c r="E9" i="8"/>
  <c r="H9" i="8"/>
  <c r="C9" i="8"/>
  <c r="C25" i="8"/>
  <c r="C19" i="8"/>
  <c r="C16" i="8"/>
  <c r="C13" i="8"/>
</calcChain>
</file>

<file path=xl/sharedStrings.xml><?xml version="1.0" encoding="utf-8"?>
<sst xmlns="http://schemas.openxmlformats.org/spreadsheetml/2006/main" count="154" uniqueCount="133">
  <si>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</si>
  <si>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</si>
  <si>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</si>
  <si>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</si>
  <si>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</si>
  <si>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</si>
  <si>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</si>
  <si>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</si>
  <si>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</si>
  <si>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</si>
  <si>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</si>
  <si>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</si>
  <si>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</si>
  <si>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</si>
  <si>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</si>
  <si>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</si>
  <si>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</si>
  <si>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</si>
  <si>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</si>
  <si>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</si>
  <si>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</si>
  <si>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</si>
  <si>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</si>
  <si>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</si>
  <si>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</si>
  <si>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</si>
  <si>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</si>
  <si>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</si>
  <si>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</si>
  <si>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</si>
  <si>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</si>
  <si>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</si>
  <si>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</si>
  <si>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</si>
  <si>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</si>
  <si>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</si>
  <si>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</si>
  <si>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</si>
  <si>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</si>
  <si>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</si>
  <si>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</si>
  <si>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</si>
  <si>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</si>
  <si>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</si>
  <si>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</si>
  <si>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</si>
  <si>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</si>
  <si>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</si>
  <si>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</si>
  <si>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</si>
  <si>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</si>
  <si>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</si>
  <si>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</si>
  <si>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</si>
  <si>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</si>
  <si>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</si>
  <si>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</si>
  <si>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</si>
  <si>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</si>
  <si>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</si>
  <si>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</si>
  <si>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</si>
  <si>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</si>
  <si>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</si>
  <si>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</si>
  <si>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</si>
  <si>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</si>
  <si>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</si>
  <si>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</si>
  <si>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</si>
  <si>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</si>
  <si>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</si>
  <si>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</si>
  <si>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</si>
  <si>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</si>
  <si>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</si>
  <si>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</si>
  <si>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</si>
  <si>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</si>
  <si>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</si>
  <si>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</si>
  <si>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</si>
  <si>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</si>
  <si>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</si>
  <si>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</si>
  <si>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</si>
  <si>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</si>
  <si>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</si>
  <si>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</si>
  <si>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</si>
  <si>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</si>
  <si>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</si>
  <si>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</si>
  <si>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</si>
  <si>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</si>
  <si>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1.4 Вывоз и утилизация ТБО</t>
  </si>
  <si>
    <t>часть 4.</t>
  </si>
  <si>
    <t>ул. Тунгусская,8</t>
  </si>
  <si>
    <t>количество проживающих</t>
  </si>
  <si>
    <t>итого по дому:</t>
  </si>
  <si>
    <t>сумма, т.р.</t>
  </si>
  <si>
    <t>исполнитель</t>
  </si>
  <si>
    <t>Часть 2.( форма 2.8 стандарта раскрытия информации)</t>
  </si>
  <si>
    <t>тариф</t>
  </si>
  <si>
    <t>переплата потребителями</t>
  </si>
  <si>
    <t>задолженность потребителей</t>
  </si>
  <si>
    <t>Всего д/средств с учетом остатков</t>
  </si>
  <si>
    <t>№ 21 А по ул. Некрасовской</t>
  </si>
  <si>
    <t>ООО " СанСервис"</t>
  </si>
  <si>
    <t>ООО " СтройЦентрПрим"</t>
  </si>
  <si>
    <t>Толстого, 5</t>
  </si>
  <si>
    <t>2-673-747</t>
  </si>
  <si>
    <t>Вывоз ЖБО:</t>
  </si>
  <si>
    <t>ООО " Алга"</t>
  </si>
  <si>
    <t>2 этажа</t>
  </si>
  <si>
    <t>2 подъезда</t>
  </si>
  <si>
    <t>24 чел.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</si>
  <si>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декабря 2015 года</t>
    </r>
  </si>
  <si>
    <t>1.3 Вывоз ЖБО</t>
  </si>
  <si>
    <t>1.2 Санитарное содержание надворн.туалета</t>
  </si>
  <si>
    <t xml:space="preserve">Предложение Управляющей компании: по мере накопления средств произвести электромонтажные работы в местах общего пользования. </t>
  </si>
  <si>
    <t>3.Коммунальные услуги, всего:</t>
  </si>
  <si>
    <t>в том числе:</t>
  </si>
  <si>
    <t>эл.энергия на обслуживание ОИ МКД</t>
  </si>
  <si>
    <t>37,3 кв.м</t>
  </si>
  <si>
    <t xml:space="preserve">          Отчет ООО "Управляющей компании Ленинского района" 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</si>
  <si>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</si>
  <si>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</si>
  <si>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</si>
  <si>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</si>
  <si>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</si>
  <si>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 xml:space="preserve">План по статье "текущий ремонт" на 2019 год. </t>
  </si>
  <si>
    <r>
      <t xml:space="preserve">ИСХ № </t>
    </r>
    <r>
      <rPr>
        <b/>
        <u/>
        <sz val="9"/>
        <color theme="1"/>
        <rFont val="Calibri"/>
        <family val="2"/>
        <charset val="204"/>
        <scheme val="minor"/>
      </rPr>
      <t xml:space="preserve"> 266/02 от 11.02.2019 г.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</si>
</sst>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i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6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12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3" fillId="0" borderId="0" xfId="0" applyFont="1" applyBorder="1" applyAlignment="1">
      <alignment wrapText="1"/>
    </xf>
    <xf numFmtId="0" fontId="0" fillId="0" borderId="1" xfId="0" applyBorder="1"/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0" fillId="0" borderId="0" xfId="0" applyFont="1" applyAlignment="1">
      <alignment wrapText="1"/>
    </xf>
    <xf numFmtId="2" fontId="9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2" fillId="0" borderId="0" xfId="0" applyFont="1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9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/>
    </xf>
    <xf numFmtId="0" fontId="7" fillId="0" borderId="6" xfId="0" applyFont="1" applyBorder="1" applyAlignment="1">
      <alignment horizontal="left"/>
    </xf>
    <xf numFmtId="0" fontId="0" fillId="2" borderId="6" xfId="0" applyFill="1" applyBorder="1" applyAlignment="1">
      <alignment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9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4" xfId="3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9" fillId="2" borderId="1" xfId="0" applyNumberFormat="1" applyFont="1" applyFill="1" applyBorder="1" applyAlignment="1"/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6" fillId="0" borderId="0" xfId="0" applyNumberFormat="1" applyFont="1"/>
    <xf numFmtId="2" fontId="6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0" fillId="0" borderId="1" xfId="0" applyNumberFormat="1" applyBorder="1"/>
    <xf numFmtId="2" fontId="0" fillId="0" borderId="0" xfId="0" applyNumberFormat="1" applyBorder="1" applyAlignment="1"/>
    <xf numFmtId="2" fontId="6" fillId="0" borderId="0" xfId="0" applyNumberFormat="1" applyFont="1" applyBorder="1" applyAlignment="1">
      <alignment horizontal="center"/>
    </xf>
    <xf numFmtId="2" fontId="0" fillId="0" borderId="0" xfId="0" applyNumberFormat="1" applyBorder="1"/>
    <xf numFmtId="2" fontId="6" fillId="0" borderId="1" xfId="0" applyNumberFormat="1" applyFont="1" applyBorder="1" applyAlignment="1"/>
    <xf numFmtId="2" fontId="6" fillId="0" borderId="1" xfId="0" applyNumberFormat="1" applyFont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2" fontId="0" fillId="0" borderId="0" xfId="0" applyNumberFormat="1" applyFont="1" applyAlignment="1">
      <alignment wrapText="1"/>
    </xf>
    <xf numFmtId="2" fontId="0" fillId="0" borderId="0" xfId="0" applyNumberFormat="1" applyAlignment="1"/>
  </cellXfs>
  <cellStyles count="4">
    <cellStyle name="Гиперссылка" xfId="2" builtinId="8"/>
    <cellStyle name="Денежный" xfId="3" builtinId="4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125</v>
      </c>
      <c r="C1" s="1"/>
    </row>
    <row r="2" spans="1:4" ht="15" customHeight="1" x14ac:dyDescent="0.25">
      <c r="A2" s="2" t="s">
        <v>47</v>
      </c>
      <c r="C2" s="4"/>
    </row>
    <row r="3" spans="1:4" ht="15.75" x14ac:dyDescent="0.25">
      <c r="B3" s="4" t="s">
        <v>10</v>
      </c>
      <c r="C3" s="24" t="s">
        <v>107</v>
      </c>
    </row>
    <row r="4" spans="1:4" ht="14.25" customHeight="1" x14ac:dyDescent="0.25">
      <c r="A4" s="22" t="s">
        <v>132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48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9</v>
      </c>
      <c r="C8" s="27" t="s">
        <v>45</v>
      </c>
      <c r="D8" s="14"/>
    </row>
    <row r="9" spans="1:4" s="3" customFormat="1" ht="12" customHeight="1" x14ac:dyDescent="0.25">
      <c r="A9" s="12" t="s">
        <v>1</v>
      </c>
      <c r="B9" s="13" t="s">
        <v>11</v>
      </c>
      <c r="C9" s="76" t="s">
        <v>12</v>
      </c>
      <c r="D9" s="77"/>
    </row>
    <row r="10" spans="1:4" s="3" customFormat="1" ht="24" customHeight="1" x14ac:dyDescent="0.25">
      <c r="A10" s="12" t="s">
        <v>2</v>
      </c>
      <c r="B10" s="15" t="s">
        <v>13</v>
      </c>
      <c r="C10" s="70" t="s">
        <v>77</v>
      </c>
      <c r="D10" s="71"/>
    </row>
    <row r="11" spans="1:4" s="3" customFormat="1" ht="15" customHeight="1" x14ac:dyDescent="0.25">
      <c r="A11" s="12" t="s">
        <v>3</v>
      </c>
      <c r="B11" s="13" t="s">
        <v>14</v>
      </c>
      <c r="C11" s="76" t="s">
        <v>15</v>
      </c>
      <c r="D11" s="77"/>
    </row>
    <row r="12" spans="1:4" s="3" customFormat="1" ht="15" customHeight="1" x14ac:dyDescent="0.25">
      <c r="A12" s="43" t="s">
        <v>4</v>
      </c>
      <c r="B12" s="44" t="s">
        <v>79</v>
      </c>
      <c r="C12" s="41" t="s">
        <v>80</v>
      </c>
      <c r="D12" s="42" t="s">
        <v>81</v>
      </c>
    </row>
    <row r="13" spans="1:4" s="3" customFormat="1" ht="15" customHeight="1" x14ac:dyDescent="0.25">
      <c r="A13" s="45"/>
      <c r="B13" s="46"/>
      <c r="C13" s="41" t="s">
        <v>82</v>
      </c>
      <c r="D13" s="42" t="s">
        <v>83</v>
      </c>
    </row>
    <row r="14" spans="1:4" s="3" customFormat="1" ht="15" customHeight="1" x14ac:dyDescent="0.25">
      <c r="A14" s="45"/>
      <c r="B14" s="46"/>
      <c r="C14" s="41" t="s">
        <v>84</v>
      </c>
      <c r="D14" s="42" t="s">
        <v>85</v>
      </c>
    </row>
    <row r="15" spans="1:4" s="3" customFormat="1" ht="15" customHeight="1" x14ac:dyDescent="0.25">
      <c r="A15" s="45"/>
      <c r="B15" s="46"/>
      <c r="C15" s="41" t="s">
        <v>86</v>
      </c>
      <c r="D15" s="42" t="s">
        <v>87</v>
      </c>
    </row>
    <row r="16" spans="1:4" s="3" customFormat="1" ht="15" customHeight="1" x14ac:dyDescent="0.25">
      <c r="A16" s="45"/>
      <c r="B16" s="46"/>
      <c r="C16" s="41" t="s">
        <v>88</v>
      </c>
      <c r="D16" s="42" t="s">
        <v>89</v>
      </c>
    </row>
    <row r="17" spans="1:5" s="3" customFormat="1" ht="15" customHeight="1" x14ac:dyDescent="0.25">
      <c r="A17" s="45"/>
      <c r="B17" s="46"/>
      <c r="C17" s="41" t="s">
        <v>90</v>
      </c>
      <c r="D17" s="42" t="s">
        <v>91</v>
      </c>
    </row>
    <row r="18" spans="1:5" s="3" customFormat="1" ht="15" customHeight="1" x14ac:dyDescent="0.25">
      <c r="A18" s="47"/>
      <c r="B18" s="48"/>
      <c r="C18" s="41" t="s">
        <v>92</v>
      </c>
      <c r="D18" s="42" t="s">
        <v>93</v>
      </c>
    </row>
    <row r="19" spans="1:5" s="3" customFormat="1" ht="14.25" customHeight="1" x14ac:dyDescent="0.25">
      <c r="A19" s="12" t="s">
        <v>5</v>
      </c>
      <c r="B19" s="13" t="s">
        <v>16</v>
      </c>
      <c r="C19" s="78" t="s">
        <v>94</v>
      </c>
      <c r="D19" s="79"/>
    </row>
    <row r="20" spans="1:5" s="3" customFormat="1" x14ac:dyDescent="0.25">
      <c r="A20" s="12" t="s">
        <v>6</v>
      </c>
      <c r="B20" s="13" t="s">
        <v>17</v>
      </c>
      <c r="C20" s="80" t="s">
        <v>50</v>
      </c>
      <c r="D20" s="79"/>
    </row>
    <row r="21" spans="1:5" s="3" customFormat="1" ht="16.5" customHeight="1" x14ac:dyDescent="0.25">
      <c r="A21" s="12" t="s">
        <v>7</v>
      </c>
      <c r="B21" s="13" t="s">
        <v>18</v>
      </c>
      <c r="C21" s="70" t="s">
        <v>19</v>
      </c>
      <c r="D21" s="71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20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72" t="s">
        <v>26</v>
      </c>
      <c r="B26" s="73"/>
      <c r="C26" s="73"/>
      <c r="D26" s="74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108</v>
      </c>
      <c r="C28" s="6" t="s">
        <v>24</v>
      </c>
      <c r="D28" s="6" t="s">
        <v>25</v>
      </c>
    </row>
    <row r="29" spans="1:5" x14ac:dyDescent="0.25">
      <c r="A29" s="20" t="s">
        <v>27</v>
      </c>
      <c r="B29" s="19"/>
      <c r="C29" s="19"/>
      <c r="D29" s="19"/>
    </row>
    <row r="30" spans="1:5" ht="12.75" customHeight="1" x14ac:dyDescent="0.25">
      <c r="A30" s="7">
        <v>1</v>
      </c>
      <c r="B30" s="6" t="s">
        <v>109</v>
      </c>
      <c r="C30" s="6" t="s">
        <v>110</v>
      </c>
      <c r="D30" s="10" t="s">
        <v>111</v>
      </c>
      <c r="E30" t="s">
        <v>76</v>
      </c>
    </row>
    <row r="31" spans="1:5" x14ac:dyDescent="0.25">
      <c r="A31" s="20" t="s">
        <v>40</v>
      </c>
      <c r="B31" s="19"/>
      <c r="C31" s="19"/>
      <c r="D31" s="19"/>
    </row>
    <row r="32" spans="1:5" ht="13.5" customHeight="1" x14ac:dyDescent="0.25">
      <c r="A32" s="20" t="s">
        <v>41</v>
      </c>
      <c r="B32" s="19"/>
      <c r="C32" s="19"/>
      <c r="D32" s="19"/>
    </row>
    <row r="33" spans="1:4" ht="12" customHeight="1" x14ac:dyDescent="0.25">
      <c r="A33" s="7">
        <v>1</v>
      </c>
      <c r="B33" s="6" t="s">
        <v>28</v>
      </c>
      <c r="C33" s="6" t="s">
        <v>97</v>
      </c>
      <c r="D33" s="10" t="s">
        <v>29</v>
      </c>
    </row>
    <row r="34" spans="1:4" x14ac:dyDescent="0.25">
      <c r="A34" s="20" t="s">
        <v>112</v>
      </c>
      <c r="B34" s="19"/>
      <c r="C34" s="19"/>
      <c r="D34" s="19"/>
    </row>
    <row r="35" spans="1:4" ht="14.25" customHeight="1" x14ac:dyDescent="0.25">
      <c r="A35" s="7">
        <v>1</v>
      </c>
      <c r="B35" s="6" t="s">
        <v>113</v>
      </c>
      <c r="C35" s="6" t="s">
        <v>24</v>
      </c>
      <c r="D35" s="6" t="s">
        <v>25</v>
      </c>
    </row>
    <row r="36" spans="1:4" ht="13.5" customHeight="1" x14ac:dyDescent="0.25">
      <c r="A36" s="20" t="s">
        <v>30</v>
      </c>
      <c r="B36" s="19"/>
      <c r="C36" s="19"/>
      <c r="D36" s="19"/>
    </row>
    <row r="37" spans="1:4" x14ac:dyDescent="0.25">
      <c r="A37" s="7">
        <v>1</v>
      </c>
      <c r="B37" s="6" t="s">
        <v>31</v>
      </c>
      <c r="C37" s="6" t="s">
        <v>24</v>
      </c>
      <c r="D37" s="6" t="s">
        <v>25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46</v>
      </c>
      <c r="B39" s="19"/>
      <c r="C39" s="19"/>
      <c r="D39" s="19"/>
    </row>
    <row r="40" spans="1:4" x14ac:dyDescent="0.25">
      <c r="A40" s="7">
        <v>1</v>
      </c>
      <c r="B40" s="6" t="s">
        <v>32</v>
      </c>
      <c r="C40" s="68">
        <v>1948</v>
      </c>
      <c r="D40" s="75"/>
    </row>
    <row r="41" spans="1:4" x14ac:dyDescent="0.25">
      <c r="A41" s="7">
        <v>2</v>
      </c>
      <c r="B41" s="6" t="s">
        <v>34</v>
      </c>
      <c r="C41" s="68" t="s">
        <v>114</v>
      </c>
      <c r="D41" s="75"/>
    </row>
    <row r="42" spans="1:4" ht="15" customHeight="1" x14ac:dyDescent="0.25">
      <c r="A42" s="7">
        <v>3</v>
      </c>
      <c r="B42" s="6" t="s">
        <v>35</v>
      </c>
      <c r="C42" s="68" t="s">
        <v>115</v>
      </c>
      <c r="D42" s="69"/>
    </row>
    <row r="43" spans="1:4" x14ac:dyDescent="0.25">
      <c r="A43" s="7">
        <v>4</v>
      </c>
      <c r="B43" s="6" t="s">
        <v>33</v>
      </c>
      <c r="C43" s="68" t="s">
        <v>51</v>
      </c>
      <c r="D43" s="69"/>
    </row>
    <row r="44" spans="1:4" x14ac:dyDescent="0.25">
      <c r="A44" s="7">
        <v>5</v>
      </c>
      <c r="B44" s="6" t="s">
        <v>36</v>
      </c>
      <c r="C44" s="68" t="s">
        <v>51</v>
      </c>
      <c r="D44" s="69"/>
    </row>
    <row r="45" spans="1:4" x14ac:dyDescent="0.25">
      <c r="A45" s="7">
        <v>6</v>
      </c>
      <c r="B45" s="6" t="s">
        <v>37</v>
      </c>
      <c r="C45" s="68">
        <v>464</v>
      </c>
      <c r="D45" s="75"/>
    </row>
    <row r="46" spans="1:4" ht="15" customHeight="1" x14ac:dyDescent="0.25">
      <c r="A46" s="7">
        <v>7</v>
      </c>
      <c r="B46" s="6" t="s">
        <v>38</v>
      </c>
      <c r="C46" s="68" t="s">
        <v>51</v>
      </c>
      <c r="D46" s="75"/>
    </row>
    <row r="47" spans="1:4" x14ac:dyDescent="0.25">
      <c r="A47" s="7">
        <v>8</v>
      </c>
      <c r="B47" s="6" t="s">
        <v>39</v>
      </c>
      <c r="C47" s="68" t="s">
        <v>124</v>
      </c>
      <c r="D47" s="75"/>
    </row>
    <row r="48" spans="1:4" x14ac:dyDescent="0.25">
      <c r="A48" s="7">
        <v>9</v>
      </c>
      <c r="B48" s="6" t="s">
        <v>98</v>
      </c>
      <c r="C48" s="81" t="s">
        <v>116</v>
      </c>
      <c r="D48" s="82"/>
    </row>
    <row r="49" spans="1:4" x14ac:dyDescent="0.25">
      <c r="A49" s="54"/>
      <c r="B49" s="6" t="s">
        <v>78</v>
      </c>
      <c r="C49" s="54" t="s">
        <v>117</v>
      </c>
      <c r="D49" s="54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topLeftCell="A34" workbookViewId="0">
      <selection sqref="A1:H45"/>
    </sheetView>
  </sheetViews>
  <sheetFormatPr defaultRowHeight="15" x14ac:dyDescent="0.25"/>
  <cols>
    <col min="1" max="1" width="15.85546875" customWidth="1"/>
    <col min="2" max="2" width="13.42578125" style="32" customWidth="1"/>
    <col min="3" max="3" width="8.5703125" style="127" customWidth="1"/>
    <col min="4" max="4" width="8.28515625" style="109" customWidth="1"/>
    <col min="5" max="5" width="9" style="109" customWidth="1"/>
    <col min="6" max="6" width="9.7109375" style="109" customWidth="1"/>
    <col min="7" max="7" width="10" style="109" customWidth="1"/>
    <col min="8" max="8" width="10.5703125" style="109" customWidth="1"/>
  </cols>
  <sheetData>
    <row r="1" spans="1:8" x14ac:dyDescent="0.25">
      <c r="A1" s="4" t="s">
        <v>102</v>
      </c>
      <c r="B1"/>
      <c r="C1" s="108"/>
      <c r="D1" s="108"/>
    </row>
    <row r="2" spans="1:8" ht="13.5" customHeight="1" x14ac:dyDescent="0.25">
      <c r="A2" s="4" t="s">
        <v>126</v>
      </c>
      <c r="B2"/>
      <c r="C2" s="108"/>
      <c r="D2" s="108"/>
    </row>
    <row r="3" spans="1:8" ht="56.25" customHeight="1" x14ac:dyDescent="0.25">
      <c r="A3" s="98" t="s">
        <v>57</v>
      </c>
      <c r="B3" s="99"/>
      <c r="C3" s="110" t="s">
        <v>103</v>
      </c>
      <c r="D3" s="111" t="s">
        <v>58</v>
      </c>
      <c r="E3" s="111" t="s">
        <v>59</v>
      </c>
      <c r="F3" s="111" t="s">
        <v>60</v>
      </c>
      <c r="G3" s="112" t="s">
        <v>61</v>
      </c>
      <c r="H3" s="111" t="s">
        <v>62</v>
      </c>
    </row>
    <row r="4" spans="1:8" ht="25.5" customHeight="1" x14ac:dyDescent="0.25">
      <c r="A4" s="104" t="s">
        <v>127</v>
      </c>
      <c r="B4" s="97"/>
      <c r="C4" s="110"/>
      <c r="D4" s="111">
        <v>55.14</v>
      </c>
      <c r="E4" s="111"/>
      <c r="F4" s="111"/>
      <c r="G4" s="112"/>
      <c r="H4" s="111"/>
    </row>
    <row r="5" spans="1:8" ht="19.5" customHeight="1" x14ac:dyDescent="0.25">
      <c r="A5" s="55" t="s">
        <v>104</v>
      </c>
      <c r="B5" s="56"/>
      <c r="C5" s="110"/>
      <c r="D5" s="111">
        <v>55.38</v>
      </c>
      <c r="E5" s="111"/>
      <c r="F5" s="111"/>
      <c r="G5" s="112"/>
      <c r="H5" s="111"/>
    </row>
    <row r="6" spans="1:8" ht="15.75" customHeight="1" x14ac:dyDescent="0.25">
      <c r="A6" s="55" t="s">
        <v>105</v>
      </c>
      <c r="B6" s="56"/>
      <c r="C6" s="110"/>
      <c r="D6" s="111">
        <v>-0.24</v>
      </c>
      <c r="E6" s="111"/>
      <c r="F6" s="111"/>
      <c r="G6" s="112"/>
      <c r="H6" s="111"/>
    </row>
    <row r="7" spans="1:8" ht="18" customHeight="1" x14ac:dyDescent="0.25">
      <c r="A7" s="101" t="s">
        <v>128</v>
      </c>
      <c r="B7" s="90"/>
      <c r="C7" s="90"/>
      <c r="D7" s="90"/>
      <c r="E7" s="90"/>
      <c r="F7" s="90"/>
      <c r="G7" s="90"/>
      <c r="H7" s="91"/>
    </row>
    <row r="8" spans="1:8" ht="17.25" customHeight="1" x14ac:dyDescent="0.25">
      <c r="A8" s="98" t="s">
        <v>63</v>
      </c>
      <c r="B8" s="88"/>
      <c r="C8" s="113">
        <f>C12+C15+C18+C21</f>
        <v>15</v>
      </c>
      <c r="D8" s="114">
        <v>26.62</v>
      </c>
      <c r="E8" s="114">
        <f>E12+E15+E18+E21</f>
        <v>83.56</v>
      </c>
      <c r="F8" s="114">
        <f>F12+F15+F18+F21</f>
        <v>76.489999999999995</v>
      </c>
      <c r="G8" s="114">
        <f>G12+G15+G18+G21</f>
        <v>76.489999999999995</v>
      </c>
      <c r="H8" s="67">
        <f>F8-E8+D8</f>
        <v>19.549999999999994</v>
      </c>
    </row>
    <row r="9" spans="1:8" x14ac:dyDescent="0.25">
      <c r="A9" s="33" t="s">
        <v>64</v>
      </c>
      <c r="B9" s="34"/>
      <c r="C9" s="67">
        <f>C8-C10</f>
        <v>13.5</v>
      </c>
      <c r="D9" s="67">
        <f>D8-D10</f>
        <v>23.958000000000002</v>
      </c>
      <c r="E9" s="67">
        <f>E8-E10</f>
        <v>73.45</v>
      </c>
      <c r="F9" s="67">
        <f>F8-F10</f>
        <v>67.19</v>
      </c>
      <c r="G9" s="67">
        <f>G8-G10</f>
        <v>67.19</v>
      </c>
      <c r="H9" s="67">
        <f t="shared" ref="H9:H10" si="0">F9-E9+D9</f>
        <v>17.697999999999997</v>
      </c>
    </row>
    <row r="10" spans="1:8" x14ac:dyDescent="0.25">
      <c r="A10" s="100" t="s">
        <v>65</v>
      </c>
      <c r="B10" s="90"/>
      <c r="C10" s="67">
        <f>C8*10%</f>
        <v>1.5</v>
      </c>
      <c r="D10" s="67">
        <f>D8*10%</f>
        <v>2.6620000000000004</v>
      </c>
      <c r="E10" s="67">
        <v>10.11</v>
      </c>
      <c r="F10" s="67">
        <v>9.3000000000000007</v>
      </c>
      <c r="G10" s="67">
        <v>9.3000000000000007</v>
      </c>
      <c r="H10" s="67">
        <f t="shared" si="0"/>
        <v>1.8520000000000016</v>
      </c>
    </row>
    <row r="11" spans="1:8" ht="12.75" customHeight="1" x14ac:dyDescent="0.25">
      <c r="A11" s="101" t="s">
        <v>66</v>
      </c>
      <c r="B11" s="87"/>
      <c r="C11" s="87"/>
      <c r="D11" s="87"/>
      <c r="E11" s="87"/>
      <c r="F11" s="87"/>
      <c r="G11" s="87"/>
      <c r="H11" s="88"/>
    </row>
    <row r="12" spans="1:8" x14ac:dyDescent="0.25">
      <c r="A12" s="102" t="s">
        <v>49</v>
      </c>
      <c r="B12" s="103"/>
      <c r="C12" s="113">
        <v>1.55</v>
      </c>
      <c r="D12" s="114">
        <v>2.89</v>
      </c>
      <c r="E12" s="114">
        <v>8.65</v>
      </c>
      <c r="F12" s="114">
        <v>7.97</v>
      </c>
      <c r="G12" s="114">
        <v>7.97</v>
      </c>
      <c r="H12" s="67">
        <f t="shared" ref="H12:H23" si="1">F12-E12+D12</f>
        <v>2.2099999999999995</v>
      </c>
    </row>
    <row r="13" spans="1:8" x14ac:dyDescent="0.25">
      <c r="A13" s="33" t="s">
        <v>64</v>
      </c>
      <c r="B13" s="34"/>
      <c r="C13" s="67">
        <f>C12-C14</f>
        <v>1.3900000000000001</v>
      </c>
      <c r="D13" s="67">
        <f>D12-D14</f>
        <v>2.601</v>
      </c>
      <c r="E13" s="67">
        <f>E12-E14</f>
        <v>7.79</v>
      </c>
      <c r="F13" s="67">
        <f>F12-F14</f>
        <v>7.17</v>
      </c>
      <c r="G13" s="67">
        <f>G12-G14</f>
        <v>7.17</v>
      </c>
      <c r="H13" s="67">
        <f t="shared" si="1"/>
        <v>1.9809999999999999</v>
      </c>
    </row>
    <row r="14" spans="1:8" x14ac:dyDescent="0.25">
      <c r="A14" s="100" t="s">
        <v>65</v>
      </c>
      <c r="B14" s="90"/>
      <c r="C14" s="67">
        <v>0.16</v>
      </c>
      <c r="D14" s="67">
        <f>D12*10%</f>
        <v>0.28900000000000003</v>
      </c>
      <c r="E14" s="67">
        <v>0.86</v>
      </c>
      <c r="F14" s="67">
        <v>0.8</v>
      </c>
      <c r="G14" s="67">
        <v>0.8</v>
      </c>
      <c r="H14" s="67">
        <f t="shared" si="1"/>
        <v>0.22900000000000009</v>
      </c>
    </row>
    <row r="15" spans="1:8" ht="23.25" customHeight="1" x14ac:dyDescent="0.25">
      <c r="A15" s="102" t="s">
        <v>119</v>
      </c>
      <c r="B15" s="103"/>
      <c r="C15" s="113">
        <v>3.15</v>
      </c>
      <c r="D15" s="114">
        <v>5.87</v>
      </c>
      <c r="E15" s="114">
        <v>17.579999999999998</v>
      </c>
      <c r="F15" s="114">
        <v>16.2</v>
      </c>
      <c r="G15" s="114">
        <v>16.2</v>
      </c>
      <c r="H15" s="67">
        <f t="shared" si="1"/>
        <v>4.4900000000000011</v>
      </c>
    </row>
    <row r="16" spans="1:8" x14ac:dyDescent="0.25">
      <c r="A16" s="33" t="s">
        <v>64</v>
      </c>
      <c r="B16" s="34"/>
      <c r="C16" s="67">
        <f>C15-C17</f>
        <v>2.83</v>
      </c>
      <c r="D16" s="67">
        <f>D15-D17</f>
        <v>5.2830000000000004</v>
      </c>
      <c r="E16" s="67">
        <f>E15-E17</f>
        <v>15.821999999999999</v>
      </c>
      <c r="F16" s="67">
        <f>F15-F17</f>
        <v>14.579999999999998</v>
      </c>
      <c r="G16" s="67">
        <f>G15-G17</f>
        <v>14.579999999999998</v>
      </c>
      <c r="H16" s="67">
        <f t="shared" si="1"/>
        <v>4.0409999999999995</v>
      </c>
    </row>
    <row r="17" spans="1:8" ht="15" customHeight="1" x14ac:dyDescent="0.25">
      <c r="A17" s="100" t="s">
        <v>65</v>
      </c>
      <c r="B17" s="90"/>
      <c r="C17" s="67">
        <v>0.32</v>
      </c>
      <c r="D17" s="67">
        <f>D15*10%</f>
        <v>0.58700000000000008</v>
      </c>
      <c r="E17" s="67">
        <f t="shared" ref="E17:G17" si="2">E15*10%</f>
        <v>1.758</v>
      </c>
      <c r="F17" s="67">
        <f t="shared" si="2"/>
        <v>1.62</v>
      </c>
      <c r="G17" s="67">
        <f t="shared" si="2"/>
        <v>1.62</v>
      </c>
      <c r="H17" s="67">
        <f t="shared" si="1"/>
        <v>0.44900000000000018</v>
      </c>
    </row>
    <row r="18" spans="1:8" ht="14.25" customHeight="1" x14ac:dyDescent="0.25">
      <c r="A18" s="102" t="s">
        <v>118</v>
      </c>
      <c r="B18" s="103"/>
      <c r="C18" s="110">
        <v>5.94</v>
      </c>
      <c r="D18" s="114">
        <v>11.07</v>
      </c>
      <c r="E18" s="114">
        <v>33.159999999999997</v>
      </c>
      <c r="F18" s="114">
        <v>30.37</v>
      </c>
      <c r="G18" s="114">
        <f>F18</f>
        <v>30.37</v>
      </c>
      <c r="H18" s="67">
        <f t="shared" si="1"/>
        <v>8.2800000000000047</v>
      </c>
    </row>
    <row r="19" spans="1:8" ht="13.5" customHeight="1" x14ac:dyDescent="0.25">
      <c r="A19" s="33" t="s">
        <v>64</v>
      </c>
      <c r="B19" s="34"/>
      <c r="C19" s="67">
        <f>C18-C20</f>
        <v>5.3500000000000005</v>
      </c>
      <c r="D19" s="67">
        <f>D18-D20</f>
        <v>9.963000000000001</v>
      </c>
      <c r="E19" s="67">
        <f>E18-E20</f>
        <v>29.843999999999998</v>
      </c>
      <c r="F19" s="67">
        <f>F18-F20</f>
        <v>27.333000000000002</v>
      </c>
      <c r="G19" s="67">
        <f>G18-G20</f>
        <v>27.333000000000002</v>
      </c>
      <c r="H19" s="67">
        <f t="shared" si="1"/>
        <v>7.4520000000000053</v>
      </c>
    </row>
    <row r="20" spans="1:8" ht="12.75" customHeight="1" x14ac:dyDescent="0.25">
      <c r="A20" s="100" t="s">
        <v>65</v>
      </c>
      <c r="B20" s="90"/>
      <c r="C20" s="67">
        <v>0.59</v>
      </c>
      <c r="D20" s="67">
        <f>D18*10%</f>
        <v>1.107</v>
      </c>
      <c r="E20" s="67">
        <f t="shared" ref="E20:G20" si="3">E18*10%</f>
        <v>3.3159999999999998</v>
      </c>
      <c r="F20" s="67">
        <f t="shared" si="3"/>
        <v>3.0370000000000004</v>
      </c>
      <c r="G20" s="67">
        <f t="shared" si="3"/>
        <v>3.0370000000000004</v>
      </c>
      <c r="H20" s="67">
        <f t="shared" si="1"/>
        <v>0.82800000000000051</v>
      </c>
    </row>
    <row r="21" spans="1:8" ht="14.25" customHeight="1" x14ac:dyDescent="0.25">
      <c r="A21" s="10" t="s">
        <v>95</v>
      </c>
      <c r="B21" s="35"/>
      <c r="C21" s="115">
        <v>4.3600000000000003</v>
      </c>
      <c r="D21" s="67">
        <v>6.79</v>
      </c>
      <c r="E21" s="67">
        <v>24.17</v>
      </c>
      <c r="F21" s="67">
        <v>21.95</v>
      </c>
      <c r="G21" s="67">
        <f>F21</f>
        <v>21.95</v>
      </c>
      <c r="H21" s="67">
        <f t="shared" si="1"/>
        <v>4.5699999999999976</v>
      </c>
    </row>
    <row r="22" spans="1:8" ht="14.25" customHeight="1" x14ac:dyDescent="0.25">
      <c r="A22" s="33" t="s">
        <v>64</v>
      </c>
      <c r="B22" s="34"/>
      <c r="C22" s="67">
        <f>C21-C23</f>
        <v>3.9200000000000004</v>
      </c>
      <c r="D22" s="67">
        <f>D21-D23</f>
        <v>6.1109999999999998</v>
      </c>
      <c r="E22" s="67">
        <f>E21-E23</f>
        <v>21.76</v>
      </c>
      <c r="F22" s="67">
        <f>F21-F23</f>
        <v>19.739999999999998</v>
      </c>
      <c r="G22" s="67">
        <f>G21-G23</f>
        <v>19.739999999999998</v>
      </c>
      <c r="H22" s="67">
        <f t="shared" si="1"/>
        <v>4.0909999999999966</v>
      </c>
    </row>
    <row r="23" spans="1:8" x14ac:dyDescent="0.25">
      <c r="A23" s="100" t="s">
        <v>65</v>
      </c>
      <c r="B23" s="90"/>
      <c r="C23" s="67">
        <v>0.44</v>
      </c>
      <c r="D23" s="67">
        <f>D21*10%</f>
        <v>0.67900000000000005</v>
      </c>
      <c r="E23" s="67">
        <v>2.41</v>
      </c>
      <c r="F23" s="67">
        <v>2.21</v>
      </c>
      <c r="G23" s="67">
        <v>2.21</v>
      </c>
      <c r="H23" s="67">
        <f t="shared" si="1"/>
        <v>0.47899999999999987</v>
      </c>
    </row>
    <row r="24" spans="1:8" ht="15.75" customHeight="1" x14ac:dyDescent="0.25">
      <c r="A24" s="98" t="s">
        <v>42</v>
      </c>
      <c r="B24" s="99"/>
      <c r="C24" s="115">
        <v>2.06</v>
      </c>
      <c r="D24" s="115">
        <v>28.76</v>
      </c>
      <c r="E24" s="115">
        <v>11.48</v>
      </c>
      <c r="F24" s="115">
        <v>10.6</v>
      </c>
      <c r="G24" s="116">
        <v>1.06</v>
      </c>
      <c r="H24" s="115">
        <f>F24-E24+D24+F24-G24</f>
        <v>37.42</v>
      </c>
    </row>
    <row r="25" spans="1:8" ht="15.75" customHeight="1" x14ac:dyDescent="0.25">
      <c r="A25" s="51" t="s">
        <v>67</v>
      </c>
      <c r="B25" s="52"/>
      <c r="C25" s="115">
        <f>C24-C26</f>
        <v>1.85</v>
      </c>
      <c r="D25" s="115">
        <v>28.38</v>
      </c>
      <c r="E25" s="67">
        <f>E24-E26</f>
        <v>10.33</v>
      </c>
      <c r="F25" s="67">
        <f>F24-F26</f>
        <v>9.5399999999999991</v>
      </c>
      <c r="G25" s="117">
        <v>0</v>
      </c>
      <c r="H25" s="115">
        <f t="shared" ref="H25:H26" si="4">F25-E25+D25+F25-G25</f>
        <v>37.129999999999995</v>
      </c>
    </row>
    <row r="26" spans="1:8" ht="14.25" customHeight="1" x14ac:dyDescent="0.25">
      <c r="A26" s="100" t="s">
        <v>65</v>
      </c>
      <c r="B26" s="90"/>
      <c r="C26" s="67">
        <v>0.21</v>
      </c>
      <c r="D26" s="67">
        <v>0.38</v>
      </c>
      <c r="E26" s="67">
        <v>1.1499999999999999</v>
      </c>
      <c r="F26" s="67">
        <v>1.06</v>
      </c>
      <c r="G26" s="67">
        <v>1.06</v>
      </c>
      <c r="H26" s="115">
        <f t="shared" si="4"/>
        <v>0.29000000000000004</v>
      </c>
    </row>
    <row r="27" spans="1:8" ht="8.25" hidden="1" customHeight="1" x14ac:dyDescent="0.25">
      <c r="A27" s="57"/>
      <c r="B27" s="58"/>
      <c r="C27" s="118"/>
      <c r="D27" s="118"/>
      <c r="E27" s="118"/>
      <c r="F27" s="118"/>
      <c r="G27" s="119"/>
      <c r="H27" s="120"/>
    </row>
    <row r="28" spans="1:8" ht="8.25" customHeight="1" x14ac:dyDescent="0.25">
      <c r="A28" s="65"/>
      <c r="B28" s="66"/>
      <c r="C28" s="121"/>
      <c r="D28" s="121"/>
      <c r="E28" s="121"/>
      <c r="F28" s="121"/>
      <c r="G28" s="121"/>
      <c r="H28" s="120"/>
    </row>
    <row r="29" spans="1:8" ht="15" customHeight="1" x14ac:dyDescent="0.25">
      <c r="A29" s="93" t="s">
        <v>121</v>
      </c>
      <c r="B29" s="94"/>
      <c r="C29" s="122"/>
      <c r="D29" s="122">
        <v>-0.24</v>
      </c>
      <c r="E29" s="122">
        <v>1.19</v>
      </c>
      <c r="F29" s="122">
        <v>1.1000000000000001</v>
      </c>
      <c r="G29" s="123">
        <v>1.1000000000000001</v>
      </c>
      <c r="H29" s="115">
        <f>F29-E29+D29+F29-G29</f>
        <v>-0.32999999999999985</v>
      </c>
    </row>
    <row r="30" spans="1:8" ht="15" customHeight="1" x14ac:dyDescent="0.25">
      <c r="A30" s="95" t="s">
        <v>122</v>
      </c>
      <c r="B30" s="96"/>
      <c r="C30" s="67"/>
      <c r="D30" s="67"/>
      <c r="E30" s="67"/>
      <c r="F30" s="67"/>
      <c r="G30" s="67"/>
      <c r="H30" s="120"/>
    </row>
    <row r="31" spans="1:8" ht="15" customHeight="1" x14ac:dyDescent="0.25">
      <c r="A31" s="95" t="s">
        <v>123</v>
      </c>
      <c r="B31" s="97"/>
      <c r="C31" s="124"/>
      <c r="D31" s="67">
        <v>-0.24</v>
      </c>
      <c r="E31" s="67">
        <v>1.19</v>
      </c>
      <c r="F31" s="67">
        <v>1.1000000000000001</v>
      </c>
      <c r="G31" s="67">
        <v>1.1000000000000001</v>
      </c>
      <c r="H31" s="120">
        <v>-0.24</v>
      </c>
    </row>
    <row r="32" spans="1:8" ht="16.5" customHeight="1" x14ac:dyDescent="0.25">
      <c r="A32" s="105" t="s">
        <v>99</v>
      </c>
      <c r="B32" s="106"/>
      <c r="C32" s="67"/>
      <c r="D32" s="67"/>
      <c r="E32" s="115">
        <f>E8+E24+E29</f>
        <v>96.23</v>
      </c>
      <c r="F32" s="115">
        <f t="shared" ref="F32:G32" si="5">F8+F24+F29</f>
        <v>88.189999999999984</v>
      </c>
      <c r="G32" s="115">
        <f t="shared" si="5"/>
        <v>78.649999999999991</v>
      </c>
      <c r="H32" s="67"/>
    </row>
    <row r="33" spans="1:8" ht="18" customHeight="1" x14ac:dyDescent="0.25">
      <c r="A33" s="92" t="s">
        <v>106</v>
      </c>
      <c r="B33" s="107"/>
      <c r="C33" s="61"/>
      <c r="D33" s="61">
        <v>55.14</v>
      </c>
      <c r="E33" s="60"/>
      <c r="F33" s="60"/>
      <c r="G33" s="61"/>
      <c r="H33" s="61">
        <f>F32-E32+D33+F32-G32</f>
        <v>56.639999999999972</v>
      </c>
    </row>
    <row r="34" spans="1:8" ht="22.5" customHeight="1" x14ac:dyDescent="0.25">
      <c r="A34" s="92" t="s">
        <v>129</v>
      </c>
      <c r="B34" s="92"/>
      <c r="C34" s="125"/>
      <c r="D34" s="125"/>
      <c r="E34" s="60"/>
      <c r="F34" s="60"/>
      <c r="G34" s="60"/>
      <c r="H34" s="61">
        <f>H35+H36</f>
        <v>56.64</v>
      </c>
    </row>
    <row r="35" spans="1:8" ht="22.5" customHeight="1" x14ac:dyDescent="0.25">
      <c r="A35" s="62" t="s">
        <v>104</v>
      </c>
      <c r="B35" s="62"/>
      <c r="C35" s="125"/>
      <c r="D35" s="125"/>
      <c r="E35" s="60"/>
      <c r="F35" s="60"/>
      <c r="G35" s="60"/>
      <c r="H35" s="60">
        <f>H8+H24</f>
        <v>56.97</v>
      </c>
    </row>
    <row r="36" spans="1:8" ht="21.75" customHeight="1" x14ac:dyDescent="0.25">
      <c r="A36" s="63" t="s">
        <v>105</v>
      </c>
      <c r="B36" s="64"/>
      <c r="C36" s="125"/>
      <c r="D36" s="125"/>
      <c r="E36" s="60"/>
      <c r="F36" s="60"/>
      <c r="G36" s="60"/>
      <c r="H36" s="60">
        <f>H29</f>
        <v>-0.32999999999999985</v>
      </c>
    </row>
    <row r="37" spans="1:8" ht="13.5" customHeight="1" x14ac:dyDescent="0.25">
      <c r="A37" s="53"/>
      <c r="B37" s="53"/>
      <c r="C37" s="126"/>
      <c r="D37" s="126"/>
      <c r="E37" s="126"/>
      <c r="F37" s="126"/>
      <c r="G37" s="126"/>
      <c r="H37" s="126"/>
    </row>
    <row r="38" spans="1:8" ht="14.25" customHeight="1" x14ac:dyDescent="0.25"/>
    <row r="39" spans="1:8" x14ac:dyDescent="0.25">
      <c r="A39" s="21" t="s">
        <v>130</v>
      </c>
      <c r="D39" s="128"/>
      <c r="E39" s="128"/>
      <c r="F39" s="128"/>
      <c r="G39" s="128"/>
    </row>
    <row r="40" spans="1:8" x14ac:dyDescent="0.25">
      <c r="A40" s="89" t="s">
        <v>52</v>
      </c>
      <c r="B40" s="90"/>
      <c r="C40" s="90"/>
      <c r="D40" s="91"/>
      <c r="E40" s="129" t="s">
        <v>53</v>
      </c>
      <c r="F40" s="129" t="s">
        <v>54</v>
      </c>
      <c r="G40" s="129" t="s">
        <v>100</v>
      </c>
      <c r="H40" s="130" t="s">
        <v>101</v>
      </c>
    </row>
    <row r="41" spans="1:8" x14ac:dyDescent="0.25">
      <c r="A41" s="86" t="s">
        <v>51</v>
      </c>
      <c r="B41" s="87"/>
      <c r="C41" s="87"/>
      <c r="D41" s="88"/>
      <c r="E41" s="129"/>
      <c r="F41" s="129"/>
      <c r="G41" s="129"/>
      <c r="H41" s="130"/>
    </row>
    <row r="42" spans="1:8" x14ac:dyDescent="0.25">
      <c r="A42" s="86"/>
      <c r="B42" s="87"/>
      <c r="C42" s="87"/>
      <c r="D42" s="88"/>
      <c r="E42" s="129"/>
      <c r="F42" s="129"/>
      <c r="G42" s="129"/>
      <c r="H42" s="131"/>
    </row>
    <row r="43" spans="1:8" ht="14.25" customHeight="1" x14ac:dyDescent="0.25">
      <c r="A43" s="36"/>
      <c r="B43" s="37"/>
      <c r="C43" s="132"/>
      <c r="D43" s="132"/>
      <c r="E43" s="133"/>
      <c r="F43" s="133"/>
      <c r="G43" s="133"/>
      <c r="H43" s="134"/>
    </row>
    <row r="44" spans="1:8" x14ac:dyDescent="0.25">
      <c r="A44" s="21" t="s">
        <v>43</v>
      </c>
      <c r="D44" s="128"/>
      <c r="E44" s="128"/>
      <c r="F44" s="128"/>
      <c r="G44" s="128"/>
    </row>
    <row r="45" spans="1:8" x14ac:dyDescent="0.25">
      <c r="A45" s="21" t="s">
        <v>44</v>
      </c>
      <c r="D45" s="128"/>
      <c r="E45" s="128"/>
      <c r="F45" s="128"/>
      <c r="G45" s="128"/>
    </row>
    <row r="46" spans="1:8" ht="23.25" customHeight="1" x14ac:dyDescent="0.25">
      <c r="A46" s="89" t="s">
        <v>56</v>
      </c>
      <c r="B46" s="90"/>
      <c r="C46" s="90"/>
      <c r="D46" s="90"/>
      <c r="E46" s="91"/>
      <c r="F46" s="135" t="s">
        <v>54</v>
      </c>
      <c r="G46" s="136" t="s">
        <v>55</v>
      </c>
    </row>
    <row r="47" spans="1:8" x14ac:dyDescent="0.25">
      <c r="A47" s="86"/>
      <c r="B47" s="87"/>
      <c r="C47" s="87"/>
      <c r="D47" s="87"/>
      <c r="E47" s="88"/>
      <c r="F47" s="129" t="s">
        <v>51</v>
      </c>
      <c r="G47" s="129" t="s">
        <v>51</v>
      </c>
    </row>
    <row r="48" spans="1:8" x14ac:dyDescent="0.25">
      <c r="A48" s="36"/>
      <c r="B48" s="37"/>
      <c r="C48" s="132"/>
      <c r="D48" s="132"/>
      <c r="E48" s="132"/>
      <c r="F48" s="133"/>
      <c r="G48" s="133"/>
    </row>
    <row r="49" spans="1:8" x14ac:dyDescent="0.25">
      <c r="A49" s="38"/>
      <c r="B49" s="39"/>
      <c r="C49" s="126"/>
      <c r="D49" s="137"/>
      <c r="E49" s="133"/>
      <c r="F49" s="133"/>
      <c r="G49" s="133"/>
    </row>
    <row r="50" spans="1:8" x14ac:dyDescent="0.25">
      <c r="A50" s="36"/>
      <c r="B50" s="37"/>
      <c r="C50" s="132"/>
      <c r="D50" s="132"/>
      <c r="E50" s="133"/>
      <c r="F50" s="133"/>
      <c r="G50" s="133"/>
      <c r="H50" s="134"/>
    </row>
    <row r="51" spans="1:8" x14ac:dyDescent="0.25">
      <c r="A51" s="21" t="s">
        <v>96</v>
      </c>
    </row>
    <row r="52" spans="1:8" x14ac:dyDescent="0.25">
      <c r="A52" s="83" t="s">
        <v>131</v>
      </c>
      <c r="B52" s="83"/>
      <c r="C52" s="83"/>
      <c r="D52" s="83"/>
      <c r="E52" s="83"/>
      <c r="F52" s="83"/>
      <c r="G52" s="83"/>
    </row>
    <row r="53" spans="1:8" ht="30.75" customHeight="1" x14ac:dyDescent="0.25">
      <c r="A53" s="84" t="s">
        <v>120</v>
      </c>
      <c r="B53" s="85"/>
      <c r="C53" s="85"/>
      <c r="D53" s="85"/>
      <c r="E53" s="85"/>
      <c r="F53" s="85"/>
      <c r="G53" s="85"/>
    </row>
    <row r="54" spans="1:8" hidden="1" x14ac:dyDescent="0.25">
      <c r="A54" s="85"/>
      <c r="B54" s="85"/>
      <c r="C54" s="85"/>
      <c r="D54" s="85"/>
      <c r="E54" s="85"/>
      <c r="F54" s="85"/>
      <c r="G54" s="85"/>
    </row>
    <row r="55" spans="1:8" x14ac:dyDescent="0.25">
      <c r="A55" s="59"/>
      <c r="B55" s="59"/>
      <c r="C55" s="138"/>
      <c r="D55" s="138"/>
      <c r="E55" s="138"/>
      <c r="F55" s="138"/>
      <c r="G55" s="138"/>
    </row>
    <row r="56" spans="1:8" x14ac:dyDescent="0.25">
      <c r="A56" s="49"/>
      <c r="B56" s="50"/>
      <c r="C56" s="139"/>
      <c r="D56" s="139"/>
      <c r="E56" s="139"/>
      <c r="F56" s="139"/>
      <c r="G56" s="139"/>
    </row>
    <row r="57" spans="1:8" x14ac:dyDescent="0.25">
      <c r="A57" s="23" t="s">
        <v>68</v>
      </c>
      <c r="B57" s="40"/>
    </row>
    <row r="58" spans="1:8" x14ac:dyDescent="0.25">
      <c r="A58" s="23" t="s">
        <v>69</v>
      </c>
      <c r="B58" s="40"/>
      <c r="E58" s="128" t="s">
        <v>71</v>
      </c>
    </row>
    <row r="59" spans="1:8" x14ac:dyDescent="0.25">
      <c r="A59" s="23" t="s">
        <v>70</v>
      </c>
      <c r="B59" s="40"/>
    </row>
    <row r="60" spans="1:8" x14ac:dyDescent="0.25">
      <c r="A60" s="23"/>
      <c r="B60" s="40"/>
    </row>
    <row r="61" spans="1:8" x14ac:dyDescent="0.25">
      <c r="A61" s="19" t="s">
        <v>72</v>
      </c>
    </row>
    <row r="62" spans="1:8" x14ac:dyDescent="0.25">
      <c r="A62" s="19" t="s">
        <v>73</v>
      </c>
    </row>
    <row r="63" spans="1:8" x14ac:dyDescent="0.25">
      <c r="A63" s="19" t="s">
        <v>74</v>
      </c>
    </row>
    <row r="64" spans="1:8" x14ac:dyDescent="0.25">
      <c r="A64" s="19" t="s">
        <v>75</v>
      </c>
    </row>
    <row r="65" spans="1:1" x14ac:dyDescent="0.25">
      <c r="A65" s="19"/>
    </row>
  </sheetData>
  <mergeCells count="28">
    <mergeCell ref="A23:B23"/>
    <mergeCell ref="A24:B24"/>
    <mergeCell ref="A26:B26"/>
    <mergeCell ref="A32:B32"/>
    <mergeCell ref="A33:B33"/>
    <mergeCell ref="A14:B14"/>
    <mergeCell ref="A15:B15"/>
    <mergeCell ref="A17:B17"/>
    <mergeCell ref="A18:B18"/>
    <mergeCell ref="A20:B20"/>
    <mergeCell ref="A3:B3"/>
    <mergeCell ref="A8:B8"/>
    <mergeCell ref="A10:B10"/>
    <mergeCell ref="A11:H11"/>
    <mergeCell ref="A12:B12"/>
    <mergeCell ref="A4:B4"/>
    <mergeCell ref="A7:H7"/>
    <mergeCell ref="A41:D41"/>
    <mergeCell ref="A40:D40"/>
    <mergeCell ref="A34:B34"/>
    <mergeCell ref="A29:B29"/>
    <mergeCell ref="A30:B30"/>
    <mergeCell ref="A31:B31"/>
    <mergeCell ref="A52:G52"/>
    <mergeCell ref="A53:G54"/>
    <mergeCell ref="A42:D42"/>
    <mergeCell ref="A46:E46"/>
    <mergeCell ref="A47:E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2020-01-16T07:59:40Z</cp:lastPrinted>
  <dcterms:created xsi:type="dcterms:W3CDTF">2013-02-18T04:38:06Z</dcterms:created>
  <dcterms:modified xsi:type="dcterms:W3CDTF">2020-01-16T08:01:22Z</dcterms:modified>
</cp:coreProperties>
</file>