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48" i="8"/>
  <c r="H49"/>
  <c r="H41"/>
  <c r="H40"/>
  <c r="H39"/>
  <c r="H38"/>
  <c r="F36"/>
  <c r="E36"/>
  <c r="H36"/>
  <c r="G65"/>
  <c r="G29"/>
  <c r="G25"/>
  <c r="G22"/>
  <c r="G19"/>
  <c r="G16"/>
  <c r="G13"/>
  <c r="G8"/>
  <c r="G32"/>
  <c r="G42"/>
  <c r="F8"/>
  <c r="F42"/>
  <c r="E8"/>
  <c r="E42"/>
  <c r="F33"/>
  <c r="E33"/>
  <c r="H33"/>
  <c r="H44"/>
  <c r="H8"/>
  <c r="H34"/>
  <c r="H47"/>
  <c r="G9"/>
  <c r="F29"/>
  <c r="E29"/>
  <c r="F25"/>
  <c r="E25"/>
  <c r="F22"/>
  <c r="E22"/>
  <c r="F19"/>
  <c r="E19"/>
  <c r="F16"/>
  <c r="E16"/>
  <c r="F13"/>
  <c r="E13"/>
  <c r="F9"/>
  <c r="E9"/>
  <c r="F45"/>
  <c r="E45"/>
  <c r="G45"/>
  <c r="H46"/>
  <c r="C34"/>
  <c r="C33"/>
  <c r="C26"/>
  <c r="C25"/>
  <c r="C23"/>
  <c r="C22"/>
  <c r="C20"/>
  <c r="C19"/>
  <c r="C17"/>
  <c r="C16"/>
  <c r="H32"/>
  <c r="D30"/>
  <c r="H30"/>
  <c r="D29"/>
  <c r="H29"/>
  <c r="H28"/>
  <c r="H27"/>
  <c r="D26"/>
  <c r="H26"/>
  <c r="D25"/>
  <c r="H25"/>
  <c r="H24"/>
  <c r="D23"/>
  <c r="H23"/>
  <c r="D22"/>
  <c r="H22"/>
  <c r="H21"/>
  <c r="D20"/>
  <c r="H20"/>
  <c r="D19"/>
  <c r="H19"/>
  <c r="H18"/>
  <c r="D17"/>
  <c r="H17"/>
  <c r="H16"/>
  <c r="H15"/>
  <c r="H14"/>
  <c r="H13"/>
  <c r="H12"/>
  <c r="H10"/>
  <c r="H9"/>
  <c r="C30"/>
  <c r="C29"/>
  <c r="C14"/>
  <c r="C13"/>
  <c r="C10"/>
  <c r="C9"/>
</calcChain>
</file>

<file path=xl/sharedStrings.xml><?xml version="1.0" encoding="utf-8"?>
<sst xmlns="http://schemas.openxmlformats.org/spreadsheetml/2006/main" count="202" uniqueCount="174">
  <si>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</si>
  <si>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</si>
  <si>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</si>
  <si>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</si>
  <si>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</si>
  <si>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</si>
  <si>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</si>
  <si>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</si>
  <si>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</si>
  <si>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</si>
  <si>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</si>
  <si>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</si>
  <si>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</si>
  <si>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</si>
  <si>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</si>
  <si>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</si>
  <si>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</si>
  <si>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</si>
  <si>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</si>
  <si>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</si>
  <si>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</si>
  <si>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</si>
  <si>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</si>
  <si>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</si>
  <si>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</si>
  <si>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</si>
  <si>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</si>
  <si>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</si>
  <si>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</si>
  <si>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</si>
  <si>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</si>
  <si>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</si>
  <si>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</si>
  <si>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</si>
  <si>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</si>
  <si>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</si>
  <si>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</si>
  <si>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</si>
  <si>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</si>
  <si>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</si>
  <si>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</si>
  <si>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</si>
  <si>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</si>
  <si>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</si>
  <si>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</si>
  <si>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</si>
  <si>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</si>
  <si>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</si>
  <si>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</si>
  <si>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</si>
  <si>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</si>
  <si>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</si>
  <si>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</si>
  <si>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</si>
  <si>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</si>
  <si>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</si>
  <si>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</si>
  <si>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</si>
  <si>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</si>
  <si>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</si>
  <si>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</si>
  <si>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</si>
  <si>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</si>
  <si>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</si>
  <si>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</si>
  <si>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</si>
  <si>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</si>
  <si>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</si>
  <si>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</si>
  <si>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</si>
  <si>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</si>
  <si>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</si>
  <si>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</si>
  <si>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</si>
  <si>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</si>
  <si>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</si>
  <si>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</si>
  <si>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</si>
  <si>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</si>
  <si>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</si>
  <si>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</si>
  <si>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</si>
  <si>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</si>
  <si>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</si>
  <si>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</si>
  <si>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</si>
  <si>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</si>
  <si>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</si>
  <si>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</si>
  <si>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</si>
  <si>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</si>
  <si>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</si>
  <si>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</si>
  <si>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</si>
  <si>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</si>
  <si>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</si>
  <si>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ул. Толстого, 25</t>
  </si>
  <si>
    <t>2-673-747</t>
  </si>
  <si>
    <t>01.02.2008г.</t>
  </si>
  <si>
    <t>Некрасовская, 70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</si>
  <si>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</si>
  <si>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</si>
  <si>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</si>
  <si>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</si>
  <si>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</si>
  <si>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</si>
  <si>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</si>
  <si>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</si>
  <si>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</si>
  <si>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</si>
  <si>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</si>
  <si>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</si>
  <si>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</si>
  <si>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</si>
  <si>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</si>
  <si>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Сансервис"</t>
  </si>
  <si>
    <t>№ 70 по ул. Некрасовская</t>
  </si>
  <si>
    <t>обязательное страхование лифтов</t>
  </si>
  <si>
    <t>Часть 4</t>
  </si>
  <si>
    <t>ООО "Стройцентрприм"</t>
  </si>
  <si>
    <t>ул. Тунгусская, 8</t>
  </si>
  <si>
    <t>Колличество проживающих</t>
  </si>
  <si>
    <t>ИТОГО ПО ДОМУ:</t>
  </si>
  <si>
    <t>ПРОЧИЕ УСЛУГИ: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</si>
  <si>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</si>
  <si>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150 руб. в месяц</t>
  </si>
  <si>
    <t>1. Реклама в лифтах, исполн. ООО Правильный формат</t>
  </si>
  <si>
    <t>итого по дому: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</si>
  <si>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</si>
  <si>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</si>
  <si>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</si>
  <si>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</si>
  <si>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тариф</t>
  </si>
  <si>
    <t>сумма, т.р.</t>
  </si>
  <si>
    <t>Ресо_Гарантия</t>
  </si>
  <si>
    <t>ООО Лифт-ДВ</t>
  </si>
  <si>
    <t>ООО "Лифт-ДВ</t>
  </si>
  <si>
    <t>ООО ТСГ</t>
  </si>
  <si>
    <t>Всего: 1617, 6 кв.м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</si>
  <si>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</si>
  <si>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</si>
  <si>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</si>
  <si>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</si>
  <si>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</si>
  <si>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</si>
  <si>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</si>
  <si>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</si>
  <si>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</si>
  <si>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</si>
  <si>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отведение сточных вод</t>
  </si>
  <si>
    <t>3. Перечень работ, выполненных по статье " текущий ремонт"  в 2017 году.</t>
  </si>
  <si>
    <t xml:space="preserve">ремонт станции управления, замена контактов </t>
  </si>
  <si>
    <t>1компл</t>
  </si>
  <si>
    <t>замена купе кабины лифта</t>
  </si>
  <si>
    <t xml:space="preserve"> замена вкладышей - лифт 3п</t>
  </si>
  <si>
    <t>аварийный ремонт кровли над кв.144</t>
  </si>
  <si>
    <t>210 п.м</t>
  </si>
  <si>
    <t>358 п.м</t>
  </si>
  <si>
    <t>Альянс-Прим</t>
  </si>
  <si>
    <t xml:space="preserve"> аварийный ремонт швов фасада</t>
  </si>
  <si>
    <t>доп. Работы по ремонту швов фасада кв.5</t>
  </si>
  <si>
    <t>125 п.м</t>
  </si>
  <si>
    <t>замена задвижек в ТУ на ГВС</t>
  </si>
  <si>
    <t>Ландшафт</t>
  </si>
  <si>
    <t>расчетный комплекс учета эл. Энергии</t>
  </si>
  <si>
    <t>1 компл</t>
  </si>
  <si>
    <t>МУПВ ВПЭС</t>
  </si>
  <si>
    <t>замена ковша м/провода</t>
  </si>
  <si>
    <t>1шт</t>
  </si>
  <si>
    <t>замена шибера м/провода в 3п.</t>
  </si>
  <si>
    <t>2842,89 р</t>
  </si>
  <si>
    <t>План по статье "текущий ремонт" на 2018 год</t>
  </si>
  <si>
    <t>Управляющая компания предлагает: Ремонт инженерных коммуникаций. Собственники должны предоставить протокол общего собрания о проведении данных работ , или принять собственное решение для формирования  плана текущего ремонта по дому № 70 по ул. Некрасовской на 2018 год.</t>
  </si>
  <si>
    <r>
      <t>ИСХ  №</t>
    </r>
    <r>
      <rPr>
        <b/>
        <u/>
        <sz val="9"/>
        <color theme="1"/>
        <rFont val="Calibri"/>
        <family val="2"/>
        <charset val="204"/>
        <scheme val="minor"/>
      </rPr>
      <t xml:space="preserve">      245/02 от 08.02.2018 г.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</si>
</sst>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0" fillId="0" borderId="0" xfId="0" applyNumberFormat="1" applyAlignment="1">
      <alignment horizontal="center"/>
    </xf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2" fontId="0" fillId="0" borderId="0" xfId="0" applyNumberFormat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64" fontId="0" fillId="0" borderId="0" xfId="0" applyNumberFormat="1"/>
    <xf numFmtId="0" fontId="6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4" fillId="0" borderId="8" xfId="0" applyFont="1" applyBorder="1" applyAlignment="1"/>
    <xf numFmtId="0" fontId="0" fillId="0" borderId="7" xfId="0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9" fillId="0" borderId="1" xfId="0" applyFont="1" applyBorder="1"/>
    <xf numFmtId="2" fontId="3" fillId="0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9" fillId="0" borderId="2" xfId="0" applyFont="1" applyFill="1" applyBorder="1" applyAlignment="1"/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6" fillId="0" borderId="2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12" fillId="0" borderId="2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7" fillId="2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0" fontId="3" fillId="0" borderId="2" xfId="0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8" xfId="0" applyNumberFormat="1" applyBorder="1" applyAlignment="1"/>
    <xf numFmtId="0" fontId="9" fillId="0" borderId="2" xfId="0" applyFont="1" applyBorder="1" applyAlignment="1">
      <alignment wrapText="1"/>
    </xf>
    <xf numFmtId="0" fontId="0" fillId="0" borderId="8" xfId="0" applyBorder="1" applyAlignment="1">
      <alignment wrapText="1"/>
    </xf>
    <xf numFmtId="0" fontId="3" fillId="0" borderId="2" xfId="0" applyFont="1" applyFill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9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139</v>
      </c>
      <c r="C1" s="1"/>
    </row>
    <row r="2" spans="1:4" ht="15" customHeight="1">
      <c r="A2" s="2" t="s">
        <v>53</v>
      </c>
      <c r="C2" s="4"/>
    </row>
    <row r="3" spans="1:4" ht="15.75">
      <c r="B3" s="4" t="s">
        <v>10</v>
      </c>
      <c r="C3" s="23" t="s">
        <v>116</v>
      </c>
    </row>
    <row r="4" spans="1:4" ht="14.25" customHeight="1">
      <c r="A4" s="21" t="s">
        <v>173</v>
      </c>
      <c r="C4" s="4"/>
    </row>
    <row r="5" spans="1:4" ht="15" customHeight="1">
      <c r="A5" s="4" t="s">
        <v>8</v>
      </c>
      <c r="C5" s="4"/>
    </row>
    <row r="6" spans="1:4" s="22" customFormat="1" ht="12.75" customHeight="1">
      <c r="A6" s="4" t="s">
        <v>54</v>
      </c>
      <c r="C6" s="20"/>
    </row>
    <row r="7" spans="1:4" s="22" customFormat="1" ht="6" customHeight="1">
      <c r="A7" s="5"/>
      <c r="B7"/>
      <c r="C7"/>
      <c r="D7"/>
    </row>
    <row r="8" spans="1:4" s="3" customFormat="1" ht="15" customHeight="1">
      <c r="A8" s="12" t="s">
        <v>0</v>
      </c>
      <c r="B8" s="13" t="s">
        <v>9</v>
      </c>
      <c r="C8" s="26" t="s">
        <v>51</v>
      </c>
      <c r="D8" s="9"/>
    </row>
    <row r="9" spans="1:4" s="3" customFormat="1" ht="12" customHeight="1">
      <c r="A9" s="12" t="s">
        <v>1</v>
      </c>
      <c r="B9" s="13" t="s">
        <v>11</v>
      </c>
      <c r="C9" s="104" t="s">
        <v>12</v>
      </c>
      <c r="D9" s="105"/>
    </row>
    <row r="10" spans="1:4" s="3" customFormat="1" ht="24" customHeight="1">
      <c r="A10" s="12" t="s">
        <v>2</v>
      </c>
      <c r="B10" s="14" t="s">
        <v>13</v>
      </c>
      <c r="C10" s="106" t="s">
        <v>77</v>
      </c>
      <c r="D10" s="107"/>
    </row>
    <row r="11" spans="1:4" s="3" customFormat="1" ht="15" customHeight="1">
      <c r="A11" s="12" t="s">
        <v>3</v>
      </c>
      <c r="B11" s="13" t="s">
        <v>14</v>
      </c>
      <c r="C11" s="104" t="s">
        <v>15</v>
      </c>
      <c r="D11" s="105"/>
    </row>
    <row r="12" spans="1:4" s="3" customFormat="1" ht="17.25" customHeight="1">
      <c r="A12" s="111">
        <v>5</v>
      </c>
      <c r="B12" s="111" t="s">
        <v>100</v>
      </c>
      <c r="C12" s="54" t="s">
        <v>101</v>
      </c>
      <c r="D12" s="55" t="s">
        <v>102</v>
      </c>
    </row>
    <row r="13" spans="1:4" s="3" customFormat="1" ht="14.25" customHeight="1">
      <c r="A13" s="111"/>
      <c r="B13" s="111"/>
      <c r="C13" s="54" t="s">
        <v>103</v>
      </c>
      <c r="D13" s="55" t="s">
        <v>104</v>
      </c>
    </row>
    <row r="14" spans="1:4" s="3" customFormat="1">
      <c r="A14" s="111"/>
      <c r="B14" s="111"/>
      <c r="C14" s="54" t="s">
        <v>105</v>
      </c>
      <c r="D14" s="55" t="s">
        <v>106</v>
      </c>
    </row>
    <row r="15" spans="1:4" s="3" customFormat="1" ht="16.5" customHeight="1">
      <c r="A15" s="111"/>
      <c r="B15" s="111"/>
      <c r="C15" s="54" t="s">
        <v>107</v>
      </c>
      <c r="D15" s="55" t="s">
        <v>108</v>
      </c>
    </row>
    <row r="16" spans="1:4" s="3" customFormat="1" ht="16.5" customHeight="1">
      <c r="A16" s="111"/>
      <c r="B16" s="111"/>
      <c r="C16" s="54" t="s">
        <v>109</v>
      </c>
      <c r="D16" s="55" t="s">
        <v>110</v>
      </c>
    </row>
    <row r="17" spans="1:4" s="5" customFormat="1" ht="15.75" customHeight="1">
      <c r="A17" s="111"/>
      <c r="B17" s="111"/>
      <c r="C17" s="54" t="s">
        <v>111</v>
      </c>
      <c r="D17" s="55" t="s">
        <v>112</v>
      </c>
    </row>
    <row r="18" spans="1:4" s="5" customFormat="1" ht="15.75" customHeight="1">
      <c r="A18" s="111"/>
      <c r="B18" s="111"/>
      <c r="C18" s="56" t="s">
        <v>113</v>
      </c>
      <c r="D18" s="55" t="s">
        <v>114</v>
      </c>
    </row>
    <row r="19" spans="1:4" ht="21.75" customHeight="1">
      <c r="A19" s="12" t="s">
        <v>4</v>
      </c>
      <c r="B19" s="13" t="s">
        <v>16</v>
      </c>
      <c r="C19" s="112" t="s">
        <v>95</v>
      </c>
      <c r="D19" s="113"/>
    </row>
    <row r="20" spans="1:4" s="5" customFormat="1" ht="19.5" customHeight="1">
      <c r="A20" s="12" t="s">
        <v>5</v>
      </c>
      <c r="B20" s="13" t="s">
        <v>17</v>
      </c>
      <c r="C20" s="114" t="s">
        <v>58</v>
      </c>
      <c r="D20" s="115"/>
    </row>
    <row r="21" spans="1:4" s="5" customFormat="1" ht="15" customHeight="1">
      <c r="A21" s="12" t="s">
        <v>6</v>
      </c>
      <c r="B21" s="13" t="s">
        <v>18</v>
      </c>
      <c r="C21" s="106" t="s">
        <v>19</v>
      </c>
      <c r="D21" s="116"/>
    </row>
    <row r="22" spans="1:4" ht="9.75" customHeight="1">
      <c r="A22" s="24"/>
      <c r="B22" s="25"/>
      <c r="C22" s="24"/>
      <c r="D22" s="24"/>
    </row>
    <row r="23" spans="1:4">
      <c r="A23" s="8" t="s">
        <v>20</v>
      </c>
      <c r="B23" s="16"/>
      <c r="C23" s="16"/>
      <c r="D23" s="16"/>
    </row>
    <row r="24" spans="1:4" ht="12.75" customHeight="1">
      <c r="A24" s="15"/>
      <c r="B24" s="16"/>
      <c r="C24" s="16"/>
      <c r="D24" s="16"/>
    </row>
    <row r="25" spans="1:4" ht="23.25">
      <c r="A25" s="6"/>
      <c r="B25" s="17" t="s">
        <v>21</v>
      </c>
      <c r="C25" s="7" t="s">
        <v>22</v>
      </c>
      <c r="D25" s="53" t="s">
        <v>23</v>
      </c>
    </row>
    <row r="26" spans="1:4" ht="30" customHeight="1">
      <c r="A26" s="108" t="s">
        <v>26</v>
      </c>
      <c r="B26" s="109"/>
      <c r="C26" s="109"/>
      <c r="D26" s="110"/>
    </row>
    <row r="27" spans="1:4" ht="12" customHeight="1">
      <c r="A27" s="50"/>
      <c r="B27" s="51"/>
      <c r="C27" s="51"/>
      <c r="D27" s="52"/>
    </row>
    <row r="28" spans="1:4">
      <c r="A28" s="7">
        <v>1</v>
      </c>
      <c r="B28" s="6" t="s">
        <v>115</v>
      </c>
      <c r="C28" s="6" t="s">
        <v>24</v>
      </c>
      <c r="D28" s="6" t="s">
        <v>25</v>
      </c>
    </row>
    <row r="29" spans="1:4" ht="14.25" customHeight="1">
      <c r="A29" s="19" t="s">
        <v>27</v>
      </c>
      <c r="B29" s="18"/>
      <c r="C29" s="18"/>
      <c r="D29" s="18"/>
    </row>
    <row r="30" spans="1:4" ht="13.5" customHeight="1">
      <c r="A30" s="7">
        <v>1</v>
      </c>
      <c r="B30" s="6" t="s">
        <v>119</v>
      </c>
      <c r="C30" s="6" t="s">
        <v>96</v>
      </c>
      <c r="D30" s="10" t="s">
        <v>97</v>
      </c>
    </row>
    <row r="31" spans="1:4">
      <c r="A31" s="19" t="s">
        <v>43</v>
      </c>
      <c r="B31" s="18"/>
      <c r="C31" s="18"/>
      <c r="D31" s="18"/>
    </row>
    <row r="32" spans="1:4">
      <c r="A32" s="19" t="s">
        <v>44</v>
      </c>
      <c r="B32" s="18"/>
      <c r="C32" s="18"/>
      <c r="D32" s="18"/>
    </row>
    <row r="33" spans="1:4">
      <c r="A33" s="7">
        <v>1</v>
      </c>
      <c r="B33" s="6" t="s">
        <v>28</v>
      </c>
      <c r="C33" s="6" t="s">
        <v>120</v>
      </c>
      <c r="D33" s="10" t="s">
        <v>29</v>
      </c>
    </row>
    <row r="34" spans="1:4">
      <c r="A34" s="19" t="s">
        <v>30</v>
      </c>
      <c r="B34" s="18"/>
      <c r="C34" s="18"/>
      <c r="D34" s="18"/>
    </row>
    <row r="35" spans="1:4">
      <c r="A35" s="7">
        <v>1</v>
      </c>
      <c r="B35" s="6" t="s">
        <v>31</v>
      </c>
      <c r="C35" s="6" t="s">
        <v>24</v>
      </c>
      <c r="D35" s="6" t="s">
        <v>32</v>
      </c>
    </row>
    <row r="36" spans="1:4" ht="15" customHeight="1">
      <c r="A36" s="19" t="s">
        <v>33</v>
      </c>
      <c r="B36" s="18"/>
      <c r="C36" s="18"/>
      <c r="D36" s="18"/>
    </row>
    <row r="37" spans="1:4">
      <c r="A37" s="7">
        <v>1</v>
      </c>
      <c r="B37" s="6" t="s">
        <v>34</v>
      </c>
      <c r="C37" s="6" t="s">
        <v>24</v>
      </c>
      <c r="D37" s="6" t="s">
        <v>25</v>
      </c>
    </row>
    <row r="38" spans="1:4" ht="9.75" customHeight="1">
      <c r="A38" s="27"/>
      <c r="B38" s="11"/>
      <c r="C38" s="11"/>
      <c r="D38" s="11"/>
    </row>
    <row r="39" spans="1:4">
      <c r="A39" s="4" t="s">
        <v>52</v>
      </c>
      <c r="B39" s="18"/>
      <c r="C39" s="18"/>
      <c r="D39" s="18"/>
    </row>
    <row r="40" spans="1:4" ht="15" customHeight="1">
      <c r="A40" s="7">
        <v>1</v>
      </c>
      <c r="B40" s="6" t="s">
        <v>35</v>
      </c>
      <c r="C40" s="101">
        <v>1978</v>
      </c>
      <c r="D40" s="103"/>
    </row>
    <row r="41" spans="1:4">
      <c r="A41" s="7">
        <v>2</v>
      </c>
      <c r="B41" s="6" t="s">
        <v>37</v>
      </c>
      <c r="C41" s="101">
        <v>9</v>
      </c>
      <c r="D41" s="103"/>
    </row>
    <row r="42" spans="1:4">
      <c r="A42" s="7">
        <v>3</v>
      </c>
      <c r="B42" s="6" t="s">
        <v>38</v>
      </c>
      <c r="C42" s="101">
        <v>4</v>
      </c>
      <c r="D42" s="102"/>
    </row>
    <row r="43" spans="1:4" ht="15" customHeight="1">
      <c r="A43" s="7">
        <v>4</v>
      </c>
      <c r="B43" s="6" t="s">
        <v>36</v>
      </c>
      <c r="C43" s="101">
        <v>4</v>
      </c>
      <c r="D43" s="102"/>
    </row>
    <row r="44" spans="1:4">
      <c r="A44" s="7">
        <v>5</v>
      </c>
      <c r="B44" s="6" t="s">
        <v>39</v>
      </c>
      <c r="C44" s="101">
        <v>4</v>
      </c>
      <c r="D44" s="102"/>
    </row>
    <row r="45" spans="1:4">
      <c r="A45" s="7">
        <v>6</v>
      </c>
      <c r="B45" s="6" t="s">
        <v>40</v>
      </c>
      <c r="C45" s="101">
        <v>7096.1</v>
      </c>
      <c r="D45" s="103"/>
    </row>
    <row r="46" spans="1:4" ht="15" customHeight="1">
      <c r="A46" s="7">
        <v>7</v>
      </c>
      <c r="B46" s="6" t="s">
        <v>41</v>
      </c>
      <c r="C46" s="101" t="s">
        <v>84</v>
      </c>
      <c r="D46" s="103"/>
    </row>
    <row r="47" spans="1:4">
      <c r="A47" s="7">
        <v>8</v>
      </c>
      <c r="B47" s="6" t="s">
        <v>42</v>
      </c>
      <c r="C47" s="101" t="s">
        <v>138</v>
      </c>
      <c r="D47" s="103"/>
    </row>
    <row r="48" spans="1:4">
      <c r="A48" s="7">
        <v>9</v>
      </c>
      <c r="B48" s="6" t="s">
        <v>121</v>
      </c>
      <c r="C48" s="101">
        <v>341</v>
      </c>
      <c r="D48" s="107"/>
    </row>
    <row r="49" spans="1:4">
      <c r="A49" s="7">
        <v>10</v>
      </c>
      <c r="B49" s="6" t="s">
        <v>76</v>
      </c>
      <c r="C49" s="117" t="s">
        <v>98</v>
      </c>
      <c r="D49" s="103"/>
    </row>
  </sheetData>
  <mergeCells count="19">
    <mergeCell ref="C49:D49"/>
    <mergeCell ref="C43:D43"/>
    <mergeCell ref="C44:D44"/>
    <mergeCell ref="C45:D45"/>
    <mergeCell ref="C46:D46"/>
    <mergeCell ref="C47:D47"/>
    <mergeCell ref="C48:D48"/>
    <mergeCell ref="C42:D42"/>
    <mergeCell ref="C40:D40"/>
    <mergeCell ref="C41:D41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9"/>
  <sheetViews>
    <sheetView topLeftCell="A39" workbookViewId="0">
      <selection activeCell="G86" sqref="G86"/>
    </sheetView>
  </sheetViews>
  <sheetFormatPr defaultRowHeight="15"/>
  <cols>
    <col min="1" max="1" width="15.85546875" customWidth="1"/>
    <col min="2" max="2" width="13.42578125" style="29" customWidth="1"/>
    <col min="3" max="3" width="8.5703125" style="45" customWidth="1"/>
    <col min="4" max="4" width="8.28515625" customWidth="1"/>
    <col min="5" max="5" width="9" customWidth="1"/>
    <col min="6" max="6" width="9.7109375" customWidth="1"/>
    <col min="7" max="7" width="10.140625" customWidth="1"/>
    <col min="8" max="8" width="11.42578125" customWidth="1"/>
  </cols>
  <sheetData>
    <row r="1" spans="1:10">
      <c r="A1" s="4" t="s">
        <v>131</v>
      </c>
      <c r="B1"/>
      <c r="C1" s="40"/>
      <c r="D1" s="35"/>
    </row>
    <row r="2" spans="1:10" ht="13.5" customHeight="1">
      <c r="A2" s="4" t="s">
        <v>140</v>
      </c>
      <c r="B2"/>
      <c r="C2" s="40"/>
      <c r="D2" s="35"/>
    </row>
    <row r="3" spans="1:10" ht="56.25" customHeight="1">
      <c r="A3" s="73" t="s">
        <v>65</v>
      </c>
      <c r="B3" s="75"/>
      <c r="C3" s="41" t="s">
        <v>132</v>
      </c>
      <c r="D3" s="28" t="s">
        <v>66</v>
      </c>
      <c r="E3" s="28" t="s">
        <v>67</v>
      </c>
      <c r="F3" s="28" t="s">
        <v>68</v>
      </c>
      <c r="G3" s="36" t="s">
        <v>69</v>
      </c>
      <c r="H3" s="28" t="s">
        <v>70</v>
      </c>
    </row>
    <row r="4" spans="1:10" ht="17.25" customHeight="1">
      <c r="A4" s="96" t="s">
        <v>141</v>
      </c>
      <c r="B4" s="75"/>
      <c r="C4" s="41"/>
      <c r="D4" s="28">
        <v>400.24</v>
      </c>
      <c r="E4" s="28"/>
      <c r="F4" s="28"/>
      <c r="G4" s="36"/>
      <c r="H4" s="28"/>
    </row>
    <row r="5" spans="1:10" ht="18" customHeight="1">
      <c r="A5" s="73" t="s">
        <v>129</v>
      </c>
      <c r="B5" s="75"/>
      <c r="C5" s="41"/>
      <c r="D5" s="28">
        <v>734.88</v>
      </c>
      <c r="E5" s="28"/>
      <c r="F5" s="28"/>
      <c r="G5" s="36"/>
      <c r="H5" s="28"/>
    </row>
    <row r="6" spans="1:10" ht="16.5" customHeight="1">
      <c r="A6" s="73" t="s">
        <v>130</v>
      </c>
      <c r="B6" s="75"/>
      <c r="C6" s="41"/>
      <c r="D6" s="86">
        <v>-334.64</v>
      </c>
      <c r="E6" s="28"/>
      <c r="F6" s="28"/>
      <c r="G6" s="36"/>
      <c r="H6" s="28"/>
    </row>
    <row r="7" spans="1:10" ht="17.25" customHeight="1">
      <c r="A7" s="148" t="s">
        <v>142</v>
      </c>
      <c r="B7" s="119"/>
      <c r="C7" s="119"/>
      <c r="D7" s="119"/>
      <c r="E7" s="119"/>
      <c r="F7" s="119"/>
      <c r="G7" s="119"/>
      <c r="H7" s="107"/>
    </row>
    <row r="8" spans="1:10" ht="17.25" customHeight="1">
      <c r="A8" s="147" t="s">
        <v>71</v>
      </c>
      <c r="B8" s="122"/>
      <c r="C8" s="42">
        <v>20.420000000000002</v>
      </c>
      <c r="D8" s="69">
        <v>-333.16</v>
      </c>
      <c r="E8" s="69">
        <f>E12+E15+E18+E21+E24+E27</f>
        <v>1656.31</v>
      </c>
      <c r="F8" s="69">
        <f>F12+F15+F18+F21+F24+F27</f>
        <v>1611.77</v>
      </c>
      <c r="G8" s="69">
        <f>G12+G15+G18+G21+G24+G27</f>
        <v>1611.77</v>
      </c>
      <c r="H8" s="49">
        <f>F8-E8+D8</f>
        <v>-377.7</v>
      </c>
    </row>
    <row r="9" spans="1:10">
      <c r="A9" s="37" t="s">
        <v>72</v>
      </c>
      <c r="B9" s="38"/>
      <c r="C9" s="43">
        <f>C8-C10</f>
        <v>18.378</v>
      </c>
      <c r="D9" s="49">
        <v>-299.83999999999997</v>
      </c>
      <c r="E9" s="49">
        <f>E8-E10</f>
        <v>1490.6799999999998</v>
      </c>
      <c r="F9" s="49">
        <f>F8-F10</f>
        <v>1450.59</v>
      </c>
      <c r="G9" s="49">
        <f>G8-G10</f>
        <v>1450.59</v>
      </c>
      <c r="H9" s="49">
        <f t="shared" ref="H9:H10" si="0">F9-E9+D9</f>
        <v>-339.92999999999989</v>
      </c>
    </row>
    <row r="10" spans="1:10">
      <c r="A10" s="136" t="s">
        <v>73</v>
      </c>
      <c r="B10" s="119"/>
      <c r="C10" s="43">
        <f>C8*10%</f>
        <v>2.0420000000000003</v>
      </c>
      <c r="D10" s="49">
        <v>-33.32</v>
      </c>
      <c r="E10" s="49">
        <v>165.63</v>
      </c>
      <c r="F10" s="49">
        <v>161.18</v>
      </c>
      <c r="G10" s="49">
        <v>161.18</v>
      </c>
      <c r="H10" s="49">
        <f t="shared" si="0"/>
        <v>-37.769999999999989</v>
      </c>
    </row>
    <row r="11" spans="1:10" ht="12.75" customHeight="1">
      <c r="A11" s="148" t="s">
        <v>74</v>
      </c>
      <c r="B11" s="121"/>
      <c r="C11" s="121"/>
      <c r="D11" s="121"/>
      <c r="E11" s="121"/>
      <c r="F11" s="121"/>
      <c r="G11" s="121"/>
      <c r="H11" s="122"/>
    </row>
    <row r="12" spans="1:10">
      <c r="A12" s="145" t="s">
        <v>55</v>
      </c>
      <c r="B12" s="146"/>
      <c r="C12" s="42">
        <v>5.65</v>
      </c>
      <c r="D12" s="69">
        <v>-101.4</v>
      </c>
      <c r="E12" s="69">
        <v>481.16</v>
      </c>
      <c r="F12" s="69">
        <v>468.38</v>
      </c>
      <c r="G12" s="69">
        <v>468.38</v>
      </c>
      <c r="H12" s="49">
        <f>F12-E12+D12</f>
        <v>-114.18000000000004</v>
      </c>
      <c r="I12" s="59"/>
      <c r="J12" s="59"/>
    </row>
    <row r="13" spans="1:10">
      <c r="A13" s="37" t="s">
        <v>72</v>
      </c>
      <c r="B13" s="38"/>
      <c r="C13" s="43">
        <f>C12-C14</f>
        <v>5.085</v>
      </c>
      <c r="D13" s="49">
        <v>-91.25</v>
      </c>
      <c r="E13" s="49">
        <f>E12-E14</f>
        <v>433.04</v>
      </c>
      <c r="F13" s="49">
        <f>F12-F14</f>
        <v>421.53999999999996</v>
      </c>
      <c r="G13" s="49">
        <f>G12-G14</f>
        <v>421.53999999999996</v>
      </c>
      <c r="H13" s="49">
        <f t="shared" ref="H13:H30" si="1">F13-E13+D13</f>
        <v>-102.75000000000006</v>
      </c>
    </row>
    <row r="14" spans="1:10">
      <c r="A14" s="136" t="s">
        <v>73</v>
      </c>
      <c r="B14" s="119"/>
      <c r="C14" s="43">
        <f>C12*10%</f>
        <v>0.56500000000000006</v>
      </c>
      <c r="D14" s="49">
        <v>-10.15</v>
      </c>
      <c r="E14" s="49">
        <v>48.12</v>
      </c>
      <c r="F14" s="49">
        <v>46.84</v>
      </c>
      <c r="G14" s="49">
        <v>46.84</v>
      </c>
      <c r="H14" s="49">
        <f t="shared" si="1"/>
        <v>-11.429999999999994</v>
      </c>
    </row>
    <row r="15" spans="1:10" ht="23.25" customHeight="1">
      <c r="A15" s="145" t="s">
        <v>45</v>
      </c>
      <c r="B15" s="146"/>
      <c r="C15" s="42">
        <v>3.45</v>
      </c>
      <c r="D15" s="69">
        <v>-61.03</v>
      </c>
      <c r="E15" s="69">
        <v>293.81</v>
      </c>
      <c r="F15" s="69">
        <v>286.05</v>
      </c>
      <c r="G15" s="69">
        <v>286.05</v>
      </c>
      <c r="H15" s="49">
        <f t="shared" si="1"/>
        <v>-68.789999999999992</v>
      </c>
    </row>
    <row r="16" spans="1:10">
      <c r="A16" s="37" t="s">
        <v>72</v>
      </c>
      <c r="B16" s="38"/>
      <c r="C16" s="43">
        <f>C15-C17</f>
        <v>3.105</v>
      </c>
      <c r="D16" s="49">
        <v>-54.93</v>
      </c>
      <c r="E16" s="49">
        <f>E15-E17</f>
        <v>264.43</v>
      </c>
      <c r="F16" s="49">
        <f>F15-F17</f>
        <v>257.44</v>
      </c>
      <c r="G16" s="49">
        <f>G15-G17</f>
        <v>257.44</v>
      </c>
      <c r="H16" s="49">
        <f t="shared" si="1"/>
        <v>-61.920000000000009</v>
      </c>
    </row>
    <row r="17" spans="1:9" ht="15" customHeight="1">
      <c r="A17" s="136" t="s">
        <v>73</v>
      </c>
      <c r="B17" s="119"/>
      <c r="C17" s="43">
        <f>C15*10%</f>
        <v>0.34500000000000003</v>
      </c>
      <c r="D17" s="49">
        <f>D15*10%</f>
        <v>-6.1030000000000006</v>
      </c>
      <c r="E17" s="49">
        <v>29.38</v>
      </c>
      <c r="F17" s="49">
        <v>28.61</v>
      </c>
      <c r="G17" s="49">
        <v>28.61</v>
      </c>
      <c r="H17" s="49">
        <f t="shared" si="1"/>
        <v>-6.8730000000000002</v>
      </c>
    </row>
    <row r="18" spans="1:9" ht="13.5" customHeight="1">
      <c r="A18" s="145" t="s">
        <v>56</v>
      </c>
      <c r="B18" s="146"/>
      <c r="C18" s="41">
        <v>2.37</v>
      </c>
      <c r="D18" s="69">
        <v>-41.92</v>
      </c>
      <c r="E18" s="69">
        <v>201.83</v>
      </c>
      <c r="F18" s="69">
        <v>196.5</v>
      </c>
      <c r="G18" s="69">
        <v>196.5</v>
      </c>
      <c r="H18" s="49">
        <f t="shared" si="1"/>
        <v>-47.250000000000014</v>
      </c>
    </row>
    <row r="19" spans="1:9" ht="15" customHeight="1">
      <c r="A19" s="37" t="s">
        <v>72</v>
      </c>
      <c r="B19" s="38"/>
      <c r="C19" s="43">
        <f>C18-C20</f>
        <v>2.133</v>
      </c>
      <c r="D19" s="49">
        <f>D18-D20</f>
        <v>-37.728000000000002</v>
      </c>
      <c r="E19" s="49">
        <f>E18-E20</f>
        <v>181.65</v>
      </c>
      <c r="F19" s="49">
        <f>F18-F20</f>
        <v>176.85</v>
      </c>
      <c r="G19" s="49">
        <f>G18-G20</f>
        <v>176.85</v>
      </c>
      <c r="H19" s="49">
        <f t="shared" si="1"/>
        <v>-42.528000000000013</v>
      </c>
    </row>
    <row r="20" spans="1:9" ht="12.75" customHeight="1">
      <c r="A20" s="136" t="s">
        <v>73</v>
      </c>
      <c r="B20" s="119"/>
      <c r="C20" s="43">
        <f>C18*10%</f>
        <v>0.23700000000000002</v>
      </c>
      <c r="D20" s="49">
        <f>D18*10%</f>
        <v>-4.1920000000000002</v>
      </c>
      <c r="E20" s="49">
        <v>20.18</v>
      </c>
      <c r="F20" s="49">
        <v>19.649999999999999</v>
      </c>
      <c r="G20" s="49">
        <v>19.649999999999999</v>
      </c>
      <c r="H20" s="49">
        <f t="shared" si="1"/>
        <v>-4.7220000000000013</v>
      </c>
    </row>
    <row r="21" spans="1:9">
      <c r="A21" s="145" t="s">
        <v>57</v>
      </c>
      <c r="B21" s="146"/>
      <c r="C21" s="44">
        <v>1.1100000000000001</v>
      </c>
      <c r="D21" s="49">
        <v>-19.68</v>
      </c>
      <c r="E21" s="49">
        <v>94.53</v>
      </c>
      <c r="F21" s="49">
        <v>92.03</v>
      </c>
      <c r="G21" s="49">
        <v>92.03</v>
      </c>
      <c r="H21" s="49">
        <f t="shared" si="1"/>
        <v>-22.18</v>
      </c>
    </row>
    <row r="22" spans="1:9" ht="14.25" customHeight="1">
      <c r="A22" s="37" t="s">
        <v>72</v>
      </c>
      <c r="B22" s="38"/>
      <c r="C22" s="43">
        <f>C21-C23</f>
        <v>0.99900000000000011</v>
      </c>
      <c r="D22" s="49">
        <f>D21-D23</f>
        <v>-17.712</v>
      </c>
      <c r="E22" s="49">
        <f>E21-E23</f>
        <v>85.07</v>
      </c>
      <c r="F22" s="49">
        <f>F21-F23</f>
        <v>82.83</v>
      </c>
      <c r="G22" s="49">
        <f>G21-G23</f>
        <v>82.83</v>
      </c>
      <c r="H22" s="49">
        <f t="shared" si="1"/>
        <v>-19.951999999999995</v>
      </c>
    </row>
    <row r="23" spans="1:9" ht="14.25" customHeight="1">
      <c r="A23" s="136" t="s">
        <v>73</v>
      </c>
      <c r="B23" s="119"/>
      <c r="C23" s="43">
        <f>C21*10%</f>
        <v>0.11100000000000002</v>
      </c>
      <c r="D23" s="49">
        <f>D21*10%</f>
        <v>-1.968</v>
      </c>
      <c r="E23" s="49">
        <v>9.4600000000000009</v>
      </c>
      <c r="F23" s="49">
        <v>9.1999999999999993</v>
      </c>
      <c r="G23" s="49">
        <v>9.1999999999999993</v>
      </c>
      <c r="H23" s="49">
        <f t="shared" si="1"/>
        <v>-2.2280000000000015</v>
      </c>
    </row>
    <row r="24" spans="1:9" ht="14.25" customHeight="1">
      <c r="A24" s="10" t="s">
        <v>46</v>
      </c>
      <c r="B24" s="39"/>
      <c r="C24" s="44">
        <v>3.65</v>
      </c>
      <c r="D24" s="49">
        <v>-62.01</v>
      </c>
      <c r="E24" s="49">
        <v>310.83999999999997</v>
      </c>
      <c r="F24" s="49">
        <v>302.44</v>
      </c>
      <c r="G24" s="49">
        <v>302.44</v>
      </c>
      <c r="H24" s="49">
        <f t="shared" si="1"/>
        <v>-70.409999999999968</v>
      </c>
    </row>
    <row r="25" spans="1:9" ht="14.25" customHeight="1">
      <c r="A25" s="37" t="s">
        <v>72</v>
      </c>
      <c r="B25" s="38"/>
      <c r="C25" s="43">
        <f>C24-C26</f>
        <v>3.2850000000000001</v>
      </c>
      <c r="D25" s="49">
        <f>D24-D26</f>
        <v>-55.808999999999997</v>
      </c>
      <c r="E25" s="49">
        <f>E24-E26</f>
        <v>279.75</v>
      </c>
      <c r="F25" s="49">
        <f>F24-F26</f>
        <v>272.2</v>
      </c>
      <c r="G25" s="49">
        <f>G24-G26</f>
        <v>272.2</v>
      </c>
      <c r="H25" s="49">
        <f t="shared" si="1"/>
        <v>-63.359000000000009</v>
      </c>
    </row>
    <row r="26" spans="1:9">
      <c r="A26" s="136" t="s">
        <v>73</v>
      </c>
      <c r="B26" s="119"/>
      <c r="C26" s="43">
        <f>C24*10%</f>
        <v>0.36499999999999999</v>
      </c>
      <c r="D26" s="49">
        <f>D24*10%</f>
        <v>-6.2010000000000005</v>
      </c>
      <c r="E26" s="49">
        <v>31.09</v>
      </c>
      <c r="F26" s="49">
        <v>30.24</v>
      </c>
      <c r="G26" s="49">
        <v>30.24</v>
      </c>
      <c r="H26" s="49">
        <f t="shared" si="1"/>
        <v>-7.0510000000000019</v>
      </c>
    </row>
    <row r="27" spans="1:9" ht="14.25" customHeight="1">
      <c r="A27" s="139" t="s">
        <v>47</v>
      </c>
      <c r="B27" s="140"/>
      <c r="C27" s="143">
        <v>4.1900000000000004</v>
      </c>
      <c r="D27" s="137">
        <v>-47.11</v>
      </c>
      <c r="E27" s="137">
        <v>274.14</v>
      </c>
      <c r="F27" s="137">
        <v>266.37</v>
      </c>
      <c r="G27" s="137">
        <v>266.37</v>
      </c>
      <c r="H27" s="49">
        <f t="shared" si="1"/>
        <v>-54.879999999999981</v>
      </c>
    </row>
    <row r="28" spans="1:9" ht="0.75" hidden="1" customHeight="1">
      <c r="A28" s="141"/>
      <c r="B28" s="142"/>
      <c r="C28" s="144"/>
      <c r="D28" s="138"/>
      <c r="E28" s="138"/>
      <c r="F28" s="138"/>
      <c r="G28" s="138"/>
      <c r="H28" s="49">
        <f t="shared" si="1"/>
        <v>0</v>
      </c>
    </row>
    <row r="29" spans="1:9">
      <c r="A29" s="37" t="s">
        <v>72</v>
      </c>
      <c r="B29" s="38"/>
      <c r="C29" s="43">
        <f>C27-C30</f>
        <v>3.7710000000000004</v>
      </c>
      <c r="D29" s="49">
        <f>D27-D30</f>
        <v>-42.399000000000001</v>
      </c>
      <c r="E29" s="49">
        <f>E27-E30</f>
        <v>246.73</v>
      </c>
      <c r="F29" s="49">
        <f>F27-F30</f>
        <v>239.73000000000002</v>
      </c>
      <c r="G29" s="49">
        <f>G27-G30</f>
        <v>239.73000000000002</v>
      </c>
      <c r="H29" s="49">
        <f t="shared" si="1"/>
        <v>-49.398999999999972</v>
      </c>
    </row>
    <row r="30" spans="1:9">
      <c r="A30" s="136" t="s">
        <v>73</v>
      </c>
      <c r="B30" s="119"/>
      <c r="C30" s="43">
        <f>C27*10%</f>
        <v>0.41900000000000004</v>
      </c>
      <c r="D30" s="49">
        <f>D27*10%</f>
        <v>-4.7110000000000003</v>
      </c>
      <c r="E30" s="49">
        <v>27.41</v>
      </c>
      <c r="F30" s="49">
        <v>26.64</v>
      </c>
      <c r="G30" s="49">
        <v>26.64</v>
      </c>
      <c r="H30" s="49">
        <f t="shared" si="1"/>
        <v>-5.4809999999999999</v>
      </c>
    </row>
    <row r="31" spans="1:9" s="3" customFormat="1" ht="13.5" customHeight="1">
      <c r="A31" s="72"/>
      <c r="B31" s="76"/>
      <c r="C31" s="77"/>
      <c r="D31" s="78"/>
      <c r="E31" s="77"/>
      <c r="F31" s="77"/>
      <c r="G31" s="79"/>
      <c r="H31" s="69"/>
    </row>
    <row r="32" spans="1:9" ht="14.25" customHeight="1">
      <c r="A32" s="147" t="s">
        <v>48</v>
      </c>
      <c r="B32" s="122"/>
      <c r="C32" s="44">
        <v>7.8</v>
      </c>
      <c r="D32" s="63">
        <v>709.48</v>
      </c>
      <c r="E32" s="63">
        <v>622.80999999999995</v>
      </c>
      <c r="F32" s="63">
        <v>649.87</v>
      </c>
      <c r="G32" s="71">
        <f>G33+G34</f>
        <v>782.32</v>
      </c>
      <c r="H32" s="63">
        <f>F32-E32-G32+D32+F32</f>
        <v>604.09</v>
      </c>
      <c r="I32" s="59"/>
    </row>
    <row r="33" spans="1:8" ht="14.25" customHeight="1">
      <c r="A33" s="37" t="s">
        <v>75</v>
      </c>
      <c r="B33" s="38"/>
      <c r="C33" s="43">
        <f>C32-C34</f>
        <v>7.02</v>
      </c>
      <c r="D33" s="49">
        <v>710.96</v>
      </c>
      <c r="E33" s="49">
        <f>E32-E34</f>
        <v>560.53</v>
      </c>
      <c r="F33" s="49">
        <f>F32-F34</f>
        <v>584.88</v>
      </c>
      <c r="G33" s="70">
        <v>717.33</v>
      </c>
      <c r="H33" s="63">
        <f>F33-E33-G33+D33+F33</f>
        <v>602.86</v>
      </c>
    </row>
    <row r="34" spans="1:8" ht="12.75" customHeight="1">
      <c r="A34" s="136" t="s">
        <v>73</v>
      </c>
      <c r="B34" s="119"/>
      <c r="C34" s="43">
        <f>C32*10%</f>
        <v>0.78</v>
      </c>
      <c r="D34" s="49">
        <v>-1.48</v>
      </c>
      <c r="E34" s="49">
        <v>62.28</v>
      </c>
      <c r="F34" s="49">
        <v>64.989999999999995</v>
      </c>
      <c r="G34" s="49">
        <v>64.989999999999995</v>
      </c>
      <c r="H34" s="63">
        <f t="shared" ref="H34" si="2">F34-E34-G34+D34+F34</f>
        <v>1.2299999999999969</v>
      </c>
    </row>
    <row r="35" spans="1:8" ht="12.75" customHeight="1">
      <c r="A35" s="99"/>
      <c r="B35" s="98"/>
      <c r="C35" s="43"/>
      <c r="D35" s="49"/>
      <c r="E35" s="49"/>
      <c r="F35" s="49"/>
      <c r="G35" s="100"/>
      <c r="H35" s="63"/>
    </row>
    <row r="36" spans="1:8" ht="12.75" customHeight="1">
      <c r="A36" s="152" t="s">
        <v>144</v>
      </c>
      <c r="B36" s="153"/>
      <c r="C36" s="44"/>
      <c r="D36" s="63">
        <v>0</v>
      </c>
      <c r="E36" s="63">
        <f>E38+E39+E40+E41</f>
        <v>274.02</v>
      </c>
      <c r="F36" s="63">
        <f>F38+F39+F40+F41</f>
        <v>252.13</v>
      </c>
      <c r="G36" s="71">
        <v>252.13</v>
      </c>
      <c r="H36" s="63">
        <f>F36-E36</f>
        <v>-21.889999999999986</v>
      </c>
    </row>
    <row r="37" spans="1:8" ht="12.75" customHeight="1">
      <c r="A37" s="37" t="s">
        <v>145</v>
      </c>
      <c r="B37" s="97"/>
      <c r="C37" s="43"/>
      <c r="D37" s="49"/>
      <c r="E37" s="49"/>
      <c r="F37" s="49"/>
      <c r="G37" s="100"/>
      <c r="H37" s="63"/>
    </row>
    <row r="38" spans="1:8" ht="12.75" customHeight="1">
      <c r="A38" s="161" t="s">
        <v>146</v>
      </c>
      <c r="B38" s="125"/>
      <c r="C38" s="43"/>
      <c r="D38" s="49">
        <v>0</v>
      </c>
      <c r="E38" s="49">
        <v>12.28</v>
      </c>
      <c r="F38" s="49">
        <v>11.29</v>
      </c>
      <c r="G38" s="49">
        <v>11.29</v>
      </c>
      <c r="H38" s="49">
        <f t="shared" ref="H38:H41" si="3">F38-E38</f>
        <v>-0.99000000000000021</v>
      </c>
    </row>
    <row r="39" spans="1:8" ht="12.75" customHeight="1">
      <c r="A39" s="161" t="s">
        <v>147</v>
      </c>
      <c r="B39" s="125"/>
      <c r="C39" s="43"/>
      <c r="D39" s="49">
        <v>0</v>
      </c>
      <c r="E39" s="49">
        <v>59.29</v>
      </c>
      <c r="F39" s="49">
        <v>53.7</v>
      </c>
      <c r="G39" s="49">
        <v>53.7</v>
      </c>
      <c r="H39" s="49">
        <f t="shared" si="3"/>
        <v>-5.5899999999999963</v>
      </c>
    </row>
    <row r="40" spans="1:8" ht="12.75" customHeight="1">
      <c r="A40" s="161" t="s">
        <v>148</v>
      </c>
      <c r="B40" s="125"/>
      <c r="C40" s="43"/>
      <c r="D40" s="49">
        <v>0</v>
      </c>
      <c r="E40" s="49">
        <v>196.24</v>
      </c>
      <c r="F40" s="49">
        <v>181.64</v>
      </c>
      <c r="G40" s="49">
        <v>181.64</v>
      </c>
      <c r="H40" s="49">
        <f t="shared" si="3"/>
        <v>-14.600000000000023</v>
      </c>
    </row>
    <row r="41" spans="1:8" ht="12.75" customHeight="1">
      <c r="A41" s="161" t="s">
        <v>149</v>
      </c>
      <c r="B41" s="125"/>
      <c r="C41" s="43"/>
      <c r="D41" s="49">
        <v>0</v>
      </c>
      <c r="E41" s="49">
        <v>6.21</v>
      </c>
      <c r="F41" s="49">
        <v>5.5</v>
      </c>
      <c r="G41" s="49">
        <v>5.5</v>
      </c>
      <c r="H41" s="49">
        <f t="shared" si="3"/>
        <v>-0.71</v>
      </c>
    </row>
    <row r="42" spans="1:8" s="4" customFormat="1" ht="14.25" customHeight="1">
      <c r="A42" s="74" t="s">
        <v>122</v>
      </c>
      <c r="B42" s="80"/>
      <c r="C42" s="42"/>
      <c r="D42" s="81"/>
      <c r="E42" s="42">
        <f>E8+E32+E36</f>
        <v>2553.14</v>
      </c>
      <c r="F42" s="42">
        <f t="shared" ref="F42:G42" si="4">F8+F32+F36</f>
        <v>2513.77</v>
      </c>
      <c r="G42" s="42">
        <f t="shared" si="4"/>
        <v>2646.2200000000003</v>
      </c>
      <c r="H42" s="83"/>
    </row>
    <row r="43" spans="1:8" s="4" customFormat="1" ht="15.75" customHeight="1">
      <c r="A43" s="74" t="s">
        <v>123</v>
      </c>
      <c r="B43" s="80"/>
      <c r="C43" s="42"/>
      <c r="D43" s="81"/>
      <c r="E43" s="42"/>
      <c r="F43" s="42"/>
      <c r="G43" s="82"/>
      <c r="H43" s="83"/>
    </row>
    <row r="44" spans="1:8" s="4" customFormat="1" ht="24" customHeight="1">
      <c r="A44" s="159" t="s">
        <v>126</v>
      </c>
      <c r="B44" s="160"/>
      <c r="C44" s="46" t="s">
        <v>125</v>
      </c>
      <c r="D44" s="57">
        <v>23.92</v>
      </c>
      <c r="E44" s="57">
        <v>0</v>
      </c>
      <c r="F44" s="57">
        <v>0</v>
      </c>
      <c r="G44" s="58">
        <v>0</v>
      </c>
      <c r="H44" s="49">
        <f t="shared" ref="H44" si="5">F44-E44-G44+D44+F44</f>
        <v>23.92</v>
      </c>
    </row>
    <row r="45" spans="1:8" ht="17.25" customHeight="1">
      <c r="A45" s="152" t="s">
        <v>127</v>
      </c>
      <c r="B45" s="153"/>
      <c r="C45" s="7"/>
      <c r="D45" s="7"/>
      <c r="E45" s="44">
        <f>E42+E44</f>
        <v>2553.14</v>
      </c>
      <c r="F45" s="44">
        <f t="shared" ref="F45:G45" si="6">F42+F44</f>
        <v>2513.77</v>
      </c>
      <c r="G45" s="44">
        <f t="shared" si="6"/>
        <v>2646.2200000000003</v>
      </c>
      <c r="H45" s="7"/>
    </row>
    <row r="46" spans="1:8" ht="17.25" customHeight="1">
      <c r="A46" s="154" t="s">
        <v>128</v>
      </c>
      <c r="B46" s="155"/>
      <c r="C46" s="87"/>
      <c r="D46" s="87">
        <v>400.24</v>
      </c>
      <c r="E46" s="88"/>
      <c r="F46" s="88"/>
      <c r="G46" s="87"/>
      <c r="H46" s="89">
        <f>F45-E45+D46+F45-G45</f>
        <v>228.42000000000007</v>
      </c>
    </row>
    <row r="47" spans="1:8" ht="23.25" customHeight="1">
      <c r="A47" s="154" t="s">
        <v>143</v>
      </c>
      <c r="B47" s="154"/>
      <c r="C47" s="90"/>
      <c r="D47" s="90"/>
      <c r="E47" s="91"/>
      <c r="F47" s="92"/>
      <c r="G47" s="92"/>
      <c r="H47" s="91">
        <f>H48+H49</f>
        <v>228.42000000000002</v>
      </c>
    </row>
    <row r="48" spans="1:8" ht="22.5" customHeight="1">
      <c r="A48" s="93" t="s">
        <v>129</v>
      </c>
      <c r="B48" s="93"/>
      <c r="C48" s="90"/>
      <c r="D48" s="90"/>
      <c r="E48" s="91"/>
      <c r="F48" s="92"/>
      <c r="G48" s="92"/>
      <c r="H48" s="91">
        <f>H32+H44</f>
        <v>628.01</v>
      </c>
    </row>
    <row r="49" spans="1:11" ht="21" customHeight="1">
      <c r="A49" s="94" t="s">
        <v>130</v>
      </c>
      <c r="B49" s="95"/>
      <c r="C49" s="90"/>
      <c r="D49" s="90"/>
      <c r="E49" s="91"/>
      <c r="F49" s="92"/>
      <c r="G49" s="92"/>
      <c r="H49" s="91">
        <f>H8+H36</f>
        <v>-399.59</v>
      </c>
    </row>
    <row r="50" spans="1:11" ht="14.25" customHeight="1">
      <c r="A50" s="132"/>
      <c r="B50" s="133"/>
      <c r="C50" s="42"/>
      <c r="D50" s="81"/>
      <c r="E50" s="42"/>
      <c r="F50" s="42"/>
      <c r="G50" s="82"/>
      <c r="H50" s="83"/>
    </row>
    <row r="51" spans="1:11" ht="28.5" customHeight="1">
      <c r="A51" s="134" t="s">
        <v>124</v>
      </c>
      <c r="B51" s="135"/>
      <c r="C51" s="135"/>
      <c r="D51" s="135"/>
      <c r="E51" s="135"/>
      <c r="F51" s="135"/>
      <c r="G51" s="135"/>
      <c r="H51" s="135"/>
    </row>
    <row r="52" spans="1:11" ht="20.25" customHeight="1">
      <c r="A52" s="20" t="s">
        <v>150</v>
      </c>
      <c r="D52" s="22"/>
      <c r="E52" s="22"/>
      <c r="F52" s="22"/>
      <c r="G52" s="22"/>
    </row>
    <row r="53" spans="1:11">
      <c r="A53" s="118" t="s">
        <v>59</v>
      </c>
      <c r="B53" s="119"/>
      <c r="C53" s="119"/>
      <c r="D53" s="107"/>
      <c r="E53" s="30" t="s">
        <v>60</v>
      </c>
      <c r="F53" s="30" t="s">
        <v>61</v>
      </c>
      <c r="G53" s="30" t="s">
        <v>133</v>
      </c>
      <c r="H53" s="84"/>
      <c r="K53" s="64"/>
    </row>
    <row r="54" spans="1:11">
      <c r="A54" s="123" t="s">
        <v>117</v>
      </c>
      <c r="B54" s="124"/>
      <c r="C54" s="124"/>
      <c r="D54" s="125"/>
      <c r="E54" s="31">
        <v>42826</v>
      </c>
      <c r="F54" s="30">
        <v>4</v>
      </c>
      <c r="G54" s="32">
        <v>2.44</v>
      </c>
      <c r="H54" s="6" t="s">
        <v>134</v>
      </c>
    </row>
    <row r="55" spans="1:11" ht="15" customHeight="1">
      <c r="A55" s="126" t="s">
        <v>151</v>
      </c>
      <c r="B55" s="127"/>
      <c r="C55" s="127"/>
      <c r="D55" s="128"/>
      <c r="E55" s="31">
        <v>42917</v>
      </c>
      <c r="F55" s="30" t="s">
        <v>152</v>
      </c>
      <c r="G55" s="32">
        <v>20.62</v>
      </c>
      <c r="H55" s="6" t="s">
        <v>135</v>
      </c>
    </row>
    <row r="56" spans="1:11" ht="15" customHeight="1">
      <c r="A56" s="126" t="s">
        <v>153</v>
      </c>
      <c r="B56" s="127"/>
      <c r="C56" s="127"/>
      <c r="D56" s="128"/>
      <c r="E56" s="31">
        <v>42917</v>
      </c>
      <c r="F56" s="30" t="s">
        <v>152</v>
      </c>
      <c r="G56" s="32">
        <v>53.5</v>
      </c>
      <c r="H56" s="6" t="s">
        <v>136</v>
      </c>
    </row>
    <row r="57" spans="1:11" ht="17.25" customHeight="1">
      <c r="A57" s="126" t="s">
        <v>154</v>
      </c>
      <c r="B57" s="127"/>
      <c r="C57" s="127"/>
      <c r="D57" s="128"/>
      <c r="E57" s="31">
        <v>42522</v>
      </c>
      <c r="F57" s="30">
        <v>1</v>
      </c>
      <c r="G57" s="32">
        <v>36.130000000000003</v>
      </c>
      <c r="H57" s="6" t="s">
        <v>135</v>
      </c>
    </row>
    <row r="58" spans="1:11" ht="17.25" customHeight="1">
      <c r="A58" s="126" t="s">
        <v>159</v>
      </c>
      <c r="B58" s="127"/>
      <c r="C58" s="127"/>
      <c r="D58" s="128"/>
      <c r="E58" s="31">
        <v>42979</v>
      </c>
      <c r="F58" s="30" t="s">
        <v>157</v>
      </c>
      <c r="G58" s="32">
        <v>257.42</v>
      </c>
      <c r="H58" s="6" t="s">
        <v>158</v>
      </c>
    </row>
    <row r="59" spans="1:11" ht="17.25" customHeight="1">
      <c r="A59" s="126" t="s">
        <v>160</v>
      </c>
      <c r="B59" s="127"/>
      <c r="C59" s="127"/>
      <c r="D59" s="128"/>
      <c r="E59" s="31">
        <v>43070</v>
      </c>
      <c r="F59" s="30" t="s">
        <v>161</v>
      </c>
      <c r="G59" s="32">
        <v>93.28</v>
      </c>
      <c r="H59" s="6" t="s">
        <v>158</v>
      </c>
    </row>
    <row r="60" spans="1:11" ht="17.25" customHeight="1">
      <c r="A60" s="126" t="s">
        <v>155</v>
      </c>
      <c r="B60" s="127"/>
      <c r="C60" s="127"/>
      <c r="D60" s="128"/>
      <c r="E60" s="31">
        <v>43009</v>
      </c>
      <c r="F60" s="30" t="s">
        <v>156</v>
      </c>
      <c r="G60" s="32">
        <v>174.27</v>
      </c>
      <c r="H60" s="6" t="s">
        <v>137</v>
      </c>
    </row>
    <row r="61" spans="1:11" ht="17.25" customHeight="1">
      <c r="A61" s="126" t="s">
        <v>162</v>
      </c>
      <c r="B61" s="127"/>
      <c r="C61" s="127"/>
      <c r="D61" s="128"/>
      <c r="E61" s="31">
        <v>43040</v>
      </c>
      <c r="F61" s="30">
        <v>1</v>
      </c>
      <c r="G61" s="32">
        <v>5.49</v>
      </c>
      <c r="H61" s="6" t="s">
        <v>163</v>
      </c>
    </row>
    <row r="62" spans="1:11" ht="17.25" customHeight="1">
      <c r="A62" s="126" t="s">
        <v>164</v>
      </c>
      <c r="B62" s="127"/>
      <c r="C62" s="127"/>
      <c r="D62" s="128"/>
      <c r="E62" s="31">
        <v>43070</v>
      </c>
      <c r="F62" s="30" t="s">
        <v>165</v>
      </c>
      <c r="G62" s="32">
        <v>28.18</v>
      </c>
      <c r="H62" s="6" t="s">
        <v>166</v>
      </c>
    </row>
    <row r="63" spans="1:11" ht="17.25" customHeight="1">
      <c r="A63" s="126" t="s">
        <v>167</v>
      </c>
      <c r="B63" s="127"/>
      <c r="C63" s="127"/>
      <c r="D63" s="128"/>
      <c r="E63" s="31">
        <v>43070</v>
      </c>
      <c r="F63" s="30" t="s">
        <v>168</v>
      </c>
      <c r="G63" s="32">
        <v>6</v>
      </c>
      <c r="H63" s="6" t="s">
        <v>137</v>
      </c>
    </row>
    <row r="64" spans="1:11" ht="17.25" customHeight="1">
      <c r="A64" s="126" t="s">
        <v>169</v>
      </c>
      <c r="B64" s="127"/>
      <c r="C64" s="127"/>
      <c r="D64" s="128"/>
      <c r="E64" s="31">
        <v>43070</v>
      </c>
      <c r="F64" s="30">
        <v>1</v>
      </c>
      <c r="G64" s="32">
        <v>40</v>
      </c>
      <c r="H64" s="6" t="s">
        <v>163</v>
      </c>
    </row>
    <row r="65" spans="1:8" s="4" customFormat="1">
      <c r="A65" s="129" t="s">
        <v>7</v>
      </c>
      <c r="B65" s="130"/>
      <c r="C65" s="130"/>
      <c r="D65" s="131"/>
      <c r="E65" s="60"/>
      <c r="F65" s="61"/>
      <c r="G65" s="62">
        <f>SUM(G54:G64)</f>
        <v>717.32999999999993</v>
      </c>
      <c r="H65" s="85"/>
    </row>
    <row r="66" spans="1:8">
      <c r="A66" s="20" t="s">
        <v>49</v>
      </c>
      <c r="D66" s="22"/>
      <c r="E66" s="22"/>
      <c r="F66" s="22"/>
      <c r="G66" s="22"/>
    </row>
    <row r="67" spans="1:8">
      <c r="A67" s="20" t="s">
        <v>50</v>
      </c>
      <c r="D67" s="22"/>
      <c r="E67" s="22"/>
      <c r="F67" s="22"/>
      <c r="G67" s="22"/>
    </row>
    <row r="68" spans="1:8" ht="23.25" customHeight="1">
      <c r="A68" s="118" t="s">
        <v>63</v>
      </c>
      <c r="B68" s="119"/>
      <c r="C68" s="119"/>
      <c r="D68" s="119"/>
      <c r="E68" s="107"/>
      <c r="F68" s="34" t="s">
        <v>61</v>
      </c>
      <c r="G68" s="33" t="s">
        <v>62</v>
      </c>
    </row>
    <row r="69" spans="1:8">
      <c r="A69" s="120" t="s">
        <v>64</v>
      </c>
      <c r="B69" s="121"/>
      <c r="C69" s="121"/>
      <c r="D69" s="121"/>
      <c r="E69" s="122"/>
      <c r="F69" s="30">
        <v>10</v>
      </c>
      <c r="G69" s="30" t="s">
        <v>170</v>
      </c>
    </row>
    <row r="70" spans="1:8">
      <c r="A70" s="22"/>
      <c r="D70" s="22"/>
      <c r="E70" s="22"/>
      <c r="F70" s="22"/>
      <c r="G70" s="22"/>
    </row>
    <row r="71" spans="1:8" s="4" customFormat="1">
      <c r="A71" s="20" t="s">
        <v>78</v>
      </c>
      <c r="B71" s="47"/>
      <c r="C71" s="48"/>
      <c r="D71" s="20"/>
      <c r="E71" s="20"/>
      <c r="F71" s="20"/>
      <c r="G71" s="20"/>
    </row>
    <row r="72" spans="1:8">
      <c r="A72" s="120" t="s">
        <v>79</v>
      </c>
      <c r="B72" s="122"/>
      <c r="C72" s="156" t="s">
        <v>80</v>
      </c>
      <c r="D72" s="122"/>
      <c r="E72" s="30" t="s">
        <v>81</v>
      </c>
      <c r="F72" s="30" t="s">
        <v>82</v>
      </c>
      <c r="G72" s="30" t="s">
        <v>83</v>
      </c>
    </row>
    <row r="73" spans="1:8" ht="18" customHeight="1">
      <c r="A73" s="120" t="s">
        <v>99</v>
      </c>
      <c r="B73" s="122"/>
      <c r="C73" s="157" t="s">
        <v>84</v>
      </c>
      <c r="D73" s="158"/>
      <c r="E73" s="17">
        <v>3</v>
      </c>
      <c r="F73" s="30" t="s">
        <v>84</v>
      </c>
      <c r="G73" s="30" t="s">
        <v>84</v>
      </c>
    </row>
    <row r="74" spans="1:8">
      <c r="A74" s="22"/>
      <c r="D74" s="22"/>
      <c r="E74" s="22"/>
      <c r="F74" s="22"/>
      <c r="G74" s="22"/>
    </row>
    <row r="75" spans="1:8">
      <c r="A75" s="20"/>
      <c r="D75" s="22"/>
      <c r="E75" s="22"/>
      <c r="F75" s="22"/>
      <c r="G75" s="22"/>
    </row>
    <row r="76" spans="1:8">
      <c r="A76" s="20" t="s">
        <v>118</v>
      </c>
      <c r="E76" s="35"/>
      <c r="F76" s="66"/>
      <c r="G76" s="35"/>
    </row>
    <row r="77" spans="1:8">
      <c r="A77" s="20" t="s">
        <v>171</v>
      </c>
      <c r="B77" s="67"/>
      <c r="C77" s="68"/>
      <c r="D77" s="20"/>
      <c r="E77" s="35"/>
      <c r="F77" s="66"/>
      <c r="G77" s="35"/>
    </row>
    <row r="78" spans="1:8" ht="67.5" customHeight="1">
      <c r="A78" s="149" t="s">
        <v>172</v>
      </c>
      <c r="B78" s="150"/>
      <c r="C78" s="150"/>
      <c r="D78" s="150"/>
      <c r="E78" s="150"/>
      <c r="F78" s="150"/>
      <c r="G78" s="150"/>
      <c r="H78" s="151"/>
    </row>
    <row r="82" spans="1:6">
      <c r="A82" s="4" t="s">
        <v>85</v>
      </c>
      <c r="B82" s="47"/>
      <c r="C82" s="48"/>
      <c r="D82" s="4"/>
      <c r="E82" s="4" t="s">
        <v>86</v>
      </c>
      <c r="F82" s="4"/>
    </row>
    <row r="83" spans="1:6">
      <c r="A83" s="4" t="s">
        <v>87</v>
      </c>
      <c r="B83" s="47"/>
      <c r="C83" s="48"/>
      <c r="D83" s="4"/>
      <c r="E83" s="4"/>
      <c r="F83" s="4"/>
    </row>
    <row r="84" spans="1:6">
      <c r="A84" s="4" t="s">
        <v>88</v>
      </c>
      <c r="B84" s="47"/>
      <c r="C84" s="48"/>
      <c r="D84" s="4"/>
      <c r="E84" s="4"/>
      <c r="F84" s="4"/>
    </row>
    <row r="86" spans="1:6">
      <c r="A86" s="22" t="s">
        <v>89</v>
      </c>
      <c r="B86" s="65"/>
    </row>
    <row r="87" spans="1:6">
      <c r="A87" s="22" t="s">
        <v>90</v>
      </c>
      <c r="B87" s="65"/>
      <c r="C87" s="45" t="s">
        <v>25</v>
      </c>
    </row>
    <row r="88" spans="1:6">
      <c r="A88" s="22" t="s">
        <v>91</v>
      </c>
      <c r="B88" s="65"/>
      <c r="C88" s="45" t="s">
        <v>92</v>
      </c>
    </row>
    <row r="89" spans="1:6">
      <c r="A89" s="22" t="s">
        <v>93</v>
      </c>
      <c r="B89" s="65"/>
      <c r="C89" s="45" t="s">
        <v>94</v>
      </c>
    </row>
  </sheetData>
  <mergeCells count="53">
    <mergeCell ref="A78:H78"/>
    <mergeCell ref="A30:B30"/>
    <mergeCell ref="A32:B32"/>
    <mergeCell ref="A34:B34"/>
    <mergeCell ref="A45:B45"/>
    <mergeCell ref="A46:B46"/>
    <mergeCell ref="C72:D72"/>
    <mergeCell ref="C73:D73"/>
    <mergeCell ref="A72:B72"/>
    <mergeCell ref="A73:B73"/>
    <mergeCell ref="A44:B44"/>
    <mergeCell ref="A57:D57"/>
    <mergeCell ref="A47:B47"/>
    <mergeCell ref="A36:B36"/>
    <mergeCell ref="A38:B38"/>
    <mergeCell ref="A39:B39"/>
    <mergeCell ref="A8:B8"/>
    <mergeCell ref="A10:B10"/>
    <mergeCell ref="A11:H11"/>
    <mergeCell ref="A12:B12"/>
    <mergeCell ref="A7:H7"/>
    <mergeCell ref="A14:B14"/>
    <mergeCell ref="A15:B15"/>
    <mergeCell ref="A17:B17"/>
    <mergeCell ref="A18:B18"/>
    <mergeCell ref="A21:B21"/>
    <mergeCell ref="A20:B20"/>
    <mergeCell ref="A50:B50"/>
    <mergeCell ref="A51:H51"/>
    <mergeCell ref="A59:D59"/>
    <mergeCell ref="A60:D60"/>
    <mergeCell ref="A23:B23"/>
    <mergeCell ref="G27:G28"/>
    <mergeCell ref="A26:B26"/>
    <mergeCell ref="A27:B28"/>
    <mergeCell ref="C27:C28"/>
    <mergeCell ref="D27:D28"/>
    <mergeCell ref="E27:E28"/>
    <mergeCell ref="F27:F28"/>
    <mergeCell ref="A40:B40"/>
    <mergeCell ref="A41:B41"/>
    <mergeCell ref="A68:E68"/>
    <mergeCell ref="A69:E69"/>
    <mergeCell ref="A53:D53"/>
    <mergeCell ref="A54:D54"/>
    <mergeCell ref="A55:D55"/>
    <mergeCell ref="A56:D56"/>
    <mergeCell ref="A58:D58"/>
    <mergeCell ref="A61:D61"/>
    <mergeCell ref="A62:D62"/>
    <mergeCell ref="A63:D63"/>
    <mergeCell ref="A64:D64"/>
    <mergeCell ref="A65:D6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2018-02-02T01:26:58Z</cp:lastPrinted>
  <dcterms:created xsi:type="dcterms:W3CDTF">2013-02-18T04:38:06Z</dcterms:created>
  <dcterms:modified xsi:type="dcterms:W3CDTF">2018-02-21T06:38:35Z</dcterms:modified>
</cp:coreProperties>
</file>