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4" i="8" l="1"/>
  <c r="G26" i="8"/>
  <c r="H26" i="8"/>
  <c r="H43" i="8"/>
  <c r="H42" i="8"/>
  <c r="H44" i="8"/>
  <c r="H38" i="8"/>
  <c r="H39" i="8"/>
  <c r="H37" i="8"/>
  <c r="H34" i="8"/>
  <c r="H32" i="8"/>
  <c r="H33" i="8"/>
  <c r="H31" i="8"/>
  <c r="H29" i="8"/>
  <c r="G25" i="8"/>
  <c r="H25" i="8"/>
  <c r="G32" i="8"/>
  <c r="G33" i="8"/>
  <c r="G34" i="8"/>
  <c r="G31" i="8"/>
  <c r="G29" i="8"/>
  <c r="G27" i="8"/>
  <c r="G21" i="8"/>
  <c r="G18" i="8"/>
  <c r="G15" i="8"/>
  <c r="G12" i="8"/>
  <c r="C8" i="8"/>
  <c r="C26" i="8"/>
  <c r="C27" i="8"/>
  <c r="D41" i="8"/>
  <c r="D22" i="8"/>
  <c r="D19" i="8"/>
  <c r="D16" i="8"/>
  <c r="D13" i="8"/>
  <c r="D9" i="8"/>
  <c r="E8" i="8"/>
  <c r="E10" i="8"/>
  <c r="E9" i="8"/>
  <c r="F8" i="8"/>
  <c r="F10" i="8"/>
  <c r="F9" i="8"/>
  <c r="H9" i="8"/>
  <c r="H10" i="8"/>
  <c r="H8" i="8"/>
  <c r="H12" i="8"/>
  <c r="G8" i="8"/>
  <c r="G10" i="8"/>
  <c r="G9" i="8"/>
  <c r="G23" i="8"/>
  <c r="G22" i="8"/>
  <c r="G20" i="8"/>
  <c r="G19" i="8"/>
  <c r="G17" i="8"/>
  <c r="G16" i="8"/>
  <c r="G14" i="8"/>
  <c r="G13" i="8"/>
  <c r="F27" i="8"/>
  <c r="E27" i="8"/>
  <c r="F26" i="8"/>
  <c r="E26" i="8"/>
  <c r="F23" i="8"/>
  <c r="E23" i="8"/>
  <c r="F22" i="8"/>
  <c r="E22" i="8"/>
  <c r="F20" i="8"/>
  <c r="E20" i="8"/>
  <c r="F19" i="8"/>
  <c r="E19" i="8"/>
  <c r="F17" i="8"/>
  <c r="E17" i="8"/>
  <c r="F16" i="8"/>
  <c r="E16" i="8"/>
  <c r="F14" i="8"/>
  <c r="F13" i="8"/>
  <c r="E14" i="8"/>
  <c r="E29" i="8"/>
  <c r="F29" i="8"/>
  <c r="F35" i="8"/>
  <c r="F40" i="8"/>
  <c r="E35" i="8"/>
  <c r="E40" i="8"/>
  <c r="G35" i="8"/>
  <c r="G40" i="8"/>
  <c r="H41" i="8"/>
  <c r="F38" i="8"/>
  <c r="E38" i="8"/>
  <c r="H27" i="8"/>
  <c r="E13" i="8"/>
  <c r="H23" i="8"/>
  <c r="H22" i="8"/>
  <c r="H21" i="8"/>
  <c r="H20" i="8"/>
  <c r="H19" i="8"/>
  <c r="H18" i="8"/>
  <c r="H17" i="8"/>
  <c r="H16" i="8"/>
  <c r="H15" i="8"/>
  <c r="H14" i="8"/>
  <c r="H13" i="8"/>
  <c r="G36" i="8"/>
  <c r="F36" i="8"/>
  <c r="E36" i="8"/>
</calcChain>
</file>

<file path=xl/sharedStrings.xml><?xml version="1.0" encoding="utf-8"?>
<sst xmlns="http://schemas.openxmlformats.org/spreadsheetml/2006/main" count="178" uniqueCount="158">
  <si>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</si>
  <si>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</si>
  <si>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</si>
  <si>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</si>
  <si>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</si>
  <si>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</si>
  <si>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</si>
  <si>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</si>
  <si>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</si>
  <si>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</si>
  <si>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</si>
  <si>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</si>
  <si>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</si>
  <si>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</si>
  <si>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</si>
  <si>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</si>
  <si>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</si>
  <si>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</si>
  <si>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</si>
  <si>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</si>
  <si>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</si>
  <si>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</si>
  <si>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</si>
  <si>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</si>
  <si>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</si>
  <si>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</si>
  <si>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</si>
  <si>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</si>
  <si>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</si>
  <si>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</si>
  <si>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</si>
  <si>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</si>
  <si>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</si>
  <si>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</si>
  <si>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</si>
  <si>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</si>
  <si>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</si>
  <si>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</si>
  <si>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</si>
  <si>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</si>
  <si>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</si>
  <si>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</si>
  <si>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</si>
  <si>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</si>
  <si>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</si>
  <si>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</si>
  <si>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</si>
  <si>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</si>
  <si>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</si>
  <si>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</si>
  <si>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</si>
  <si>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</si>
  <si>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</si>
  <si>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</si>
  <si>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</si>
  <si>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</si>
  <si>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</si>
  <si>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</si>
  <si>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</si>
  <si>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</si>
  <si>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</si>
  <si>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</si>
  <si>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</si>
  <si>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</si>
  <si>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</si>
  <si>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</si>
  <si>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</si>
  <si>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</si>
  <si>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</si>
  <si>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</si>
  <si>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</si>
  <si>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</si>
  <si>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</si>
  <si>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</si>
  <si>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</si>
  <si>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</si>
  <si>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</si>
  <si>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</si>
  <si>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</si>
  <si>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</si>
  <si>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</si>
  <si>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ИСП.</t>
  </si>
  <si>
    <t>Произв. отдел - 222-03-88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</si>
  <si>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</si>
  <si>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</si>
  <si>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</si>
  <si>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</si>
  <si>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</si>
  <si>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</si>
  <si>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244 -13-35</t>
  </si>
  <si>
    <t>uklr2006@mail.ru</t>
  </si>
  <si>
    <t>5  этажей</t>
  </si>
  <si>
    <t>4 подъезда</t>
  </si>
  <si>
    <t>№ 83 В по ул. Луговой</t>
  </si>
  <si>
    <t>луговая, 83 В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</si>
  <si>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</si>
  <si>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</si>
  <si>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</si>
  <si>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</si>
  <si>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</si>
  <si>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</si>
  <si>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</si>
  <si>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</si>
  <si>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</si>
  <si>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</si>
  <si>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</si>
  <si>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</si>
  <si>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</si>
  <si>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</si>
  <si>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</si>
  <si>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Луговая,75</t>
  </si>
  <si>
    <t xml:space="preserve">ул.Тунгусская, 8 </t>
  </si>
  <si>
    <t>количество зарегистрированных</t>
  </si>
  <si>
    <t>расшифровка статьи "содержание жилья"</t>
  </si>
  <si>
    <t>Итого по дому: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</si>
  <si>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</si>
  <si>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</si>
  <si>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</si>
  <si>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итого по дому:</t>
  </si>
  <si>
    <t>Всего д/средств с учетом остатков</t>
  </si>
  <si>
    <t>сумма, т.р.</t>
  </si>
  <si>
    <t>исполнитель</t>
  </si>
  <si>
    <t>3.Коммунальные услуги, всего:</t>
  </si>
  <si>
    <t>в том числе: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</si>
  <si>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</si>
  <si>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</si>
  <si>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</si>
  <si>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</si>
  <si>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Текущий ремонт коммуникаций, проходящих через нежилые помещения</t>
  </si>
  <si>
    <t>всего по дому:</t>
  </si>
  <si>
    <t xml:space="preserve">                       Отчет ООО "Управляющей компании Ленинского района"  за 2019 г.</t>
  </si>
  <si>
    <t xml:space="preserve">                                                                        01  январь 2008</t>
  </si>
  <si>
    <t>71,00 кв.м.</t>
  </si>
  <si>
    <t>541,80 кв.м.</t>
  </si>
  <si>
    <t>169 чел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</si>
  <si>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</si>
  <si>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</si>
  <si>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</si>
  <si>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</si>
  <si>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3.Перечень работ, выполненных по статье " Текущий ремонт" в 2019 году</t>
  </si>
  <si>
    <t>План по статье "текущий ремонт" на 2020 год.</t>
  </si>
  <si>
    <t>Экономич. отдел - 220-50-87</t>
  </si>
  <si>
    <t>Ремонт пластиковых окон - установка петель, ручек</t>
  </si>
  <si>
    <t>3 шт</t>
  </si>
  <si>
    <t>АЛМИ</t>
  </si>
  <si>
    <t>Аварийный ремонт кровли</t>
  </si>
  <si>
    <t>86 м2</t>
  </si>
  <si>
    <t>Позитив Плюс</t>
  </si>
  <si>
    <t>ООО "Диалог"</t>
  </si>
  <si>
    <t>3517,40 кв.м</t>
  </si>
  <si>
    <t xml:space="preserve"> Предложение Управляющей компании:  ремонт системы электроснабжения. Замена двери на тепловой узел.</t>
  </si>
  <si>
    <t>1 комплекс</t>
  </si>
  <si>
    <t>Аварийный ремонт канализации</t>
  </si>
  <si>
    <t>А.А.Тяптин</t>
  </si>
  <si>
    <t>Андрей Александрович Тяптин</t>
  </si>
  <si>
    <t>ООО "Восток-Мегаполис"</t>
  </si>
  <si>
    <r>
      <t xml:space="preserve">ИСХ №  </t>
    </r>
    <r>
      <rPr>
        <b/>
        <u/>
        <sz val="9"/>
        <color theme="1"/>
        <rFont val="Calibri"/>
        <family val="2"/>
        <charset val="204"/>
        <scheme val="minor"/>
      </rPr>
      <t xml:space="preserve">    282/02  от  18.02.2020 год              </t>
    </r>
  </si>
  <si>
    <t xml:space="preserve">              ООО "Управляющая компания Ленинского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</si>
</sst>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49" fontId="10" fillId="0" borderId="7" xfId="1" applyNumberFormat="1" applyFont="1" applyFill="1" applyBorder="1" applyAlignment="1">
      <alignment horizontal="center"/>
    </xf>
    <xf numFmtId="49" fontId="10" fillId="0" borderId="4" xfId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wrapText="1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0" borderId="1" xfId="0" applyBorder="1"/>
    <xf numFmtId="2" fontId="9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9" fillId="0" borderId="5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2" fontId="0" fillId="0" borderId="0" xfId="0" applyNumberFormat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/>
    <xf numFmtId="2" fontId="0" fillId="0" borderId="0" xfId="0" applyNumberFormat="1" applyBorder="1" applyAlignment="1"/>
    <xf numFmtId="2" fontId="6" fillId="0" borderId="0" xfId="0" applyNumberFormat="1" applyFont="1"/>
    <xf numFmtId="2" fontId="4" fillId="0" borderId="1" xfId="0" applyNumberFormat="1" applyFont="1" applyBorder="1" applyAlignment="1"/>
    <xf numFmtId="2" fontId="0" fillId="0" borderId="0" xfId="0" applyNumberFormat="1" applyBorder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wrapText="1"/>
    </xf>
    <xf numFmtId="2" fontId="9" fillId="0" borderId="1" xfId="0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9" fillId="0" borderId="2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7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10" fillId="0" borderId="10" xfId="1" applyFont="1" applyFill="1" applyBorder="1" applyAlignment="1"/>
    <xf numFmtId="0" fontId="10" fillId="0" borderId="11" xfId="1" applyFont="1" applyFill="1" applyBorder="1" applyAlignment="1"/>
    <xf numFmtId="0" fontId="10" fillId="0" borderId="12" xfId="1" applyFont="1" applyFill="1" applyBorder="1" applyAlignment="1"/>
    <xf numFmtId="0" fontId="10" fillId="0" borderId="1" xfId="1" applyFont="1" applyFill="1" applyBorder="1" applyAlignment="1">
      <alignment horizontal="center"/>
    </xf>
    <xf numFmtId="0" fontId="3" fillId="0" borderId="1" xfId="0" applyFont="1" applyFill="1" applyBorder="1"/>
    <xf numFmtId="0" fontId="10" fillId="0" borderId="1" xfId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0" fillId="0" borderId="10" xfId="1" applyFont="1" applyFill="1" applyBorder="1" applyAlignment="1">
      <alignment horizontal="center"/>
    </xf>
    <xf numFmtId="0" fontId="10" fillId="0" borderId="13" xfId="1" applyFont="1" applyFill="1" applyBorder="1" applyAlignment="1">
      <alignment horizontal="center"/>
    </xf>
    <xf numFmtId="49" fontId="5" fillId="0" borderId="12" xfId="2" applyNumberFormat="1" applyFill="1" applyBorder="1" applyAlignment="1" applyProtection="1">
      <alignment horizontal="center"/>
    </xf>
    <xf numFmtId="49" fontId="15" fillId="0" borderId="14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6" fillId="0" borderId="1" xfId="0" applyFont="1" applyBorder="1" applyAlignment="1"/>
    <xf numFmtId="0" fontId="0" fillId="0" borderId="1" xfId="0" applyBorder="1" applyAlignment="1"/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0" fillId="0" borderId="9" xfId="0" applyBorder="1" applyAlignment="1"/>
    <xf numFmtId="0" fontId="7" fillId="0" borderId="8" xfId="0" applyFont="1" applyBorder="1" applyAlignment="1"/>
    <xf numFmtId="0" fontId="0" fillId="0" borderId="8" xfId="0" applyBorder="1" applyAlignment="1"/>
    <xf numFmtId="0" fontId="0" fillId="2" borderId="6" xfId="0" applyFill="1" applyBorder="1" applyAlignment="1">
      <alignment wrapText="1"/>
    </xf>
    <xf numFmtId="0" fontId="9" fillId="0" borderId="5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4" fillId="0" borderId="6" xfId="0" applyFont="1" applyBorder="1" applyAlignment="1"/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6" fillId="2" borderId="2" xfId="0" applyFont="1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1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0" fillId="0" borderId="6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zoomScale="120" zoomScaleNormal="120" workbookViewId="0">
      <selection activeCell="F10" sqref="F10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130</v>
      </c>
      <c r="C1" s="1"/>
    </row>
    <row r="2" spans="1:4" ht="15" customHeight="1" x14ac:dyDescent="0.25">
      <c r="A2" s="2" t="s">
        <v>50</v>
      </c>
      <c r="C2" s="4"/>
    </row>
    <row r="3" spans="1:4" ht="15.75" x14ac:dyDescent="0.25">
      <c r="B3" s="4" t="s">
        <v>11</v>
      </c>
      <c r="C3" s="23" t="s">
        <v>93</v>
      </c>
    </row>
    <row r="4" spans="1:4" ht="14.25" customHeight="1" x14ac:dyDescent="0.25">
      <c r="A4" s="21" t="s">
        <v>156</v>
      </c>
      <c r="C4" s="4"/>
    </row>
    <row r="5" spans="1:4" ht="15" customHeight="1" x14ac:dyDescent="0.25">
      <c r="A5" s="4" t="s">
        <v>9</v>
      </c>
      <c r="C5" s="4"/>
    </row>
    <row r="6" spans="1:4" s="22" customFormat="1" ht="12.75" customHeight="1" x14ac:dyDescent="0.25">
      <c r="A6" s="4" t="s">
        <v>51</v>
      </c>
      <c r="C6" s="20"/>
    </row>
    <row r="7" spans="1:4" s="22" customFormat="1" ht="12.75" customHeight="1" x14ac:dyDescent="0.2">
      <c r="A7" s="20"/>
      <c r="C7" s="20"/>
    </row>
    <row r="8" spans="1:4" s="3" customFormat="1" ht="15" customHeight="1" x14ac:dyDescent="0.25">
      <c r="A8" s="12" t="s">
        <v>0</v>
      </c>
      <c r="B8" s="13" t="s">
        <v>10</v>
      </c>
      <c r="C8" s="26" t="s">
        <v>157</v>
      </c>
      <c r="D8" s="104"/>
    </row>
    <row r="9" spans="1:4" s="3" customFormat="1" ht="12" customHeight="1" x14ac:dyDescent="0.25">
      <c r="A9" s="12" t="s">
        <v>1</v>
      </c>
      <c r="B9" s="13" t="s">
        <v>12</v>
      </c>
      <c r="C9" s="110" t="s">
        <v>154</v>
      </c>
      <c r="D9" s="111"/>
    </row>
    <row r="10" spans="1:4" s="3" customFormat="1" ht="24" customHeight="1" x14ac:dyDescent="0.25">
      <c r="A10" s="12" t="s">
        <v>2</v>
      </c>
      <c r="B10" s="14" t="s">
        <v>13</v>
      </c>
      <c r="C10" s="112" t="s">
        <v>85</v>
      </c>
      <c r="D10" s="113"/>
    </row>
    <row r="11" spans="1:4" s="3" customFormat="1" ht="15" customHeight="1" x14ac:dyDescent="0.25">
      <c r="A11" s="12" t="s">
        <v>3</v>
      </c>
      <c r="B11" s="13" t="s">
        <v>14</v>
      </c>
      <c r="C11" s="114" t="s">
        <v>15</v>
      </c>
      <c r="D11" s="115"/>
    </row>
    <row r="12" spans="1:4" s="3" customFormat="1" ht="15" customHeight="1" x14ac:dyDescent="0.25">
      <c r="A12" s="56" t="s">
        <v>4</v>
      </c>
      <c r="B12" s="100" t="s">
        <v>95</v>
      </c>
      <c r="C12" s="103" t="s">
        <v>96</v>
      </c>
      <c r="D12" s="103" t="s">
        <v>97</v>
      </c>
    </row>
    <row r="13" spans="1:4" s="3" customFormat="1" ht="15" customHeight="1" x14ac:dyDescent="0.25">
      <c r="A13" s="57"/>
      <c r="B13" s="101"/>
      <c r="C13" s="103" t="s">
        <v>98</v>
      </c>
      <c r="D13" s="103" t="s">
        <v>99</v>
      </c>
    </row>
    <row r="14" spans="1:4" s="3" customFormat="1" ht="15" customHeight="1" x14ac:dyDescent="0.25">
      <c r="A14" s="57"/>
      <c r="B14" s="101"/>
      <c r="C14" s="103" t="s">
        <v>100</v>
      </c>
      <c r="D14" s="103" t="s">
        <v>101</v>
      </c>
    </row>
    <row r="15" spans="1:4" s="3" customFormat="1" ht="15" customHeight="1" x14ac:dyDescent="0.25">
      <c r="A15" s="57"/>
      <c r="B15" s="101"/>
      <c r="C15" s="103" t="s">
        <v>102</v>
      </c>
      <c r="D15" s="103" t="s">
        <v>104</v>
      </c>
    </row>
    <row r="16" spans="1:4" s="3" customFormat="1" ht="15" customHeight="1" x14ac:dyDescent="0.25">
      <c r="A16" s="57"/>
      <c r="B16" s="101"/>
      <c r="C16" s="103" t="s">
        <v>103</v>
      </c>
      <c r="D16" s="103" t="s">
        <v>97</v>
      </c>
    </row>
    <row r="17" spans="1:5" s="3" customFormat="1" ht="15" customHeight="1" x14ac:dyDescent="0.25">
      <c r="A17" s="57"/>
      <c r="B17" s="101"/>
      <c r="C17" s="103" t="s">
        <v>105</v>
      </c>
      <c r="D17" s="103" t="s">
        <v>106</v>
      </c>
    </row>
    <row r="18" spans="1:5" s="3" customFormat="1" ht="15" customHeight="1" x14ac:dyDescent="0.25">
      <c r="A18" s="58"/>
      <c r="B18" s="102"/>
      <c r="C18" s="103" t="s">
        <v>107</v>
      </c>
      <c r="D18" s="103" t="s">
        <v>108</v>
      </c>
    </row>
    <row r="19" spans="1:5" s="3" customFormat="1" ht="14.25" customHeight="1" x14ac:dyDescent="0.25">
      <c r="A19" s="12" t="s">
        <v>5</v>
      </c>
      <c r="B19" s="13" t="s">
        <v>16</v>
      </c>
      <c r="C19" s="116" t="s">
        <v>90</v>
      </c>
      <c r="D19" s="117"/>
    </row>
    <row r="20" spans="1:5" s="3" customFormat="1" ht="23.25" x14ac:dyDescent="0.25">
      <c r="A20" s="12" t="s">
        <v>6</v>
      </c>
      <c r="B20" s="14" t="s">
        <v>17</v>
      </c>
      <c r="C20" s="118" t="s">
        <v>54</v>
      </c>
      <c r="D20" s="119"/>
    </row>
    <row r="21" spans="1:5" s="3" customFormat="1" ht="16.5" customHeight="1" x14ac:dyDescent="0.25">
      <c r="A21" s="12" t="s">
        <v>7</v>
      </c>
      <c r="B21" s="13" t="s">
        <v>18</v>
      </c>
      <c r="C21" s="112" t="s">
        <v>19</v>
      </c>
      <c r="D21" s="113"/>
    </row>
    <row r="22" spans="1:5" s="3" customFormat="1" ht="16.5" customHeight="1" x14ac:dyDescent="0.25">
      <c r="A22" s="24"/>
      <c r="B22" s="25"/>
      <c r="C22" s="24"/>
      <c r="D22" s="24"/>
    </row>
    <row r="23" spans="1:5" s="5" customFormat="1" ht="15.75" customHeight="1" x14ac:dyDescent="0.25">
      <c r="A23" s="8" t="s">
        <v>20</v>
      </c>
      <c r="B23" s="16"/>
      <c r="C23" s="16"/>
      <c r="D23" s="105"/>
    </row>
    <row r="24" spans="1:5" s="5" customFormat="1" ht="15.75" customHeight="1" x14ac:dyDescent="0.25">
      <c r="A24" s="15"/>
      <c r="B24" s="16"/>
      <c r="C24" s="16"/>
      <c r="D24" s="16"/>
    </row>
    <row r="25" spans="1:5" ht="21.75" customHeight="1" x14ac:dyDescent="0.25">
      <c r="A25" s="6"/>
      <c r="B25" s="17" t="s">
        <v>21</v>
      </c>
      <c r="C25" s="7" t="s">
        <v>22</v>
      </c>
      <c r="D25" s="9" t="s">
        <v>23</v>
      </c>
    </row>
    <row r="26" spans="1:5" s="5" customFormat="1" ht="28.5" customHeight="1" x14ac:dyDescent="0.25">
      <c r="A26" s="120" t="s">
        <v>26</v>
      </c>
      <c r="B26" s="121"/>
      <c r="C26" s="121"/>
      <c r="D26" s="122"/>
    </row>
    <row r="27" spans="1:5" s="5" customFormat="1" ht="15" customHeight="1" x14ac:dyDescent="0.25">
      <c r="A27" s="28"/>
      <c r="B27" s="29"/>
      <c r="C27" s="29"/>
      <c r="D27" s="30"/>
    </row>
    <row r="28" spans="1:5" ht="13.5" customHeight="1" x14ac:dyDescent="0.25">
      <c r="A28" s="7">
        <v>1</v>
      </c>
      <c r="B28" s="6" t="s">
        <v>87</v>
      </c>
      <c r="C28" s="6" t="s">
        <v>24</v>
      </c>
      <c r="D28" s="6" t="s">
        <v>25</v>
      </c>
    </row>
    <row r="29" spans="1:5" x14ac:dyDescent="0.25">
      <c r="A29" s="19" t="s">
        <v>27</v>
      </c>
      <c r="B29" s="18"/>
      <c r="C29" s="18"/>
      <c r="D29" s="18"/>
    </row>
    <row r="30" spans="1:5" ht="12.75" customHeight="1" x14ac:dyDescent="0.25">
      <c r="A30" s="7">
        <v>1</v>
      </c>
      <c r="B30" s="6" t="s">
        <v>88</v>
      </c>
      <c r="C30" s="6" t="s">
        <v>110</v>
      </c>
      <c r="D30" s="6" t="s">
        <v>89</v>
      </c>
      <c r="E30" t="s">
        <v>84</v>
      </c>
    </row>
    <row r="31" spans="1:5" x14ac:dyDescent="0.25">
      <c r="A31" s="19" t="s">
        <v>42</v>
      </c>
      <c r="B31" s="18"/>
      <c r="C31" s="18"/>
      <c r="D31" s="18"/>
    </row>
    <row r="32" spans="1:5" ht="13.5" customHeight="1" x14ac:dyDescent="0.25">
      <c r="A32" s="19" t="s">
        <v>43</v>
      </c>
      <c r="B32" s="18"/>
      <c r="C32" s="18"/>
      <c r="D32" s="18"/>
    </row>
    <row r="33" spans="1:4" ht="12" customHeight="1" x14ac:dyDescent="0.25">
      <c r="A33" s="7">
        <v>1</v>
      </c>
      <c r="B33" s="6" t="s">
        <v>155</v>
      </c>
      <c r="C33" s="6" t="s">
        <v>111</v>
      </c>
      <c r="D33" s="6" t="s">
        <v>28</v>
      </c>
    </row>
    <row r="34" spans="1:4" x14ac:dyDescent="0.25">
      <c r="A34" s="19" t="s">
        <v>29</v>
      </c>
      <c r="B34" s="18"/>
      <c r="C34" s="18"/>
      <c r="D34" s="18"/>
    </row>
    <row r="35" spans="1:4" ht="14.25" customHeight="1" x14ac:dyDescent="0.25">
      <c r="A35" s="7">
        <v>1</v>
      </c>
      <c r="B35" s="6" t="s">
        <v>30</v>
      </c>
      <c r="C35" s="6" t="s">
        <v>24</v>
      </c>
      <c r="D35" s="6" t="s">
        <v>31</v>
      </c>
    </row>
    <row r="36" spans="1:4" ht="13.5" customHeight="1" x14ac:dyDescent="0.25">
      <c r="A36" s="19" t="s">
        <v>32</v>
      </c>
      <c r="B36" s="18"/>
      <c r="C36" s="18"/>
      <c r="D36" s="18"/>
    </row>
    <row r="37" spans="1:4" x14ac:dyDescent="0.25">
      <c r="A37" s="7">
        <v>1</v>
      </c>
      <c r="B37" s="6" t="s">
        <v>33</v>
      </c>
      <c r="C37" s="6" t="s">
        <v>24</v>
      </c>
      <c r="D37" s="6" t="s">
        <v>25</v>
      </c>
    </row>
    <row r="38" spans="1:4" x14ac:dyDescent="0.25">
      <c r="A38" s="27"/>
      <c r="B38" s="11"/>
      <c r="C38" s="11"/>
      <c r="D38" s="11"/>
    </row>
    <row r="39" spans="1:4" x14ac:dyDescent="0.25">
      <c r="A39" s="4" t="s">
        <v>49</v>
      </c>
      <c r="B39" s="18"/>
      <c r="C39" s="18"/>
      <c r="D39" s="18"/>
    </row>
    <row r="40" spans="1:4" x14ac:dyDescent="0.25">
      <c r="A40" s="7">
        <v>1</v>
      </c>
      <c r="B40" s="6" t="s">
        <v>34</v>
      </c>
      <c r="C40" s="109">
        <v>1968</v>
      </c>
      <c r="D40" s="109"/>
    </row>
    <row r="41" spans="1:4" x14ac:dyDescent="0.25">
      <c r="A41" s="7">
        <v>2</v>
      </c>
      <c r="B41" s="6" t="s">
        <v>36</v>
      </c>
      <c r="C41" s="109" t="s">
        <v>91</v>
      </c>
      <c r="D41" s="109"/>
    </row>
    <row r="42" spans="1:4" ht="15" customHeight="1" x14ac:dyDescent="0.25">
      <c r="A42" s="7">
        <v>3</v>
      </c>
      <c r="B42" s="6" t="s">
        <v>37</v>
      </c>
      <c r="C42" s="109" t="s">
        <v>92</v>
      </c>
      <c r="D42" s="109"/>
    </row>
    <row r="43" spans="1:4" x14ac:dyDescent="0.25">
      <c r="A43" s="7">
        <v>4</v>
      </c>
      <c r="B43" s="6" t="s">
        <v>35</v>
      </c>
      <c r="C43" s="109" t="s">
        <v>55</v>
      </c>
      <c r="D43" s="109"/>
    </row>
    <row r="44" spans="1:4" x14ac:dyDescent="0.25">
      <c r="A44" s="7">
        <v>5</v>
      </c>
      <c r="B44" s="6" t="s">
        <v>38</v>
      </c>
      <c r="C44" s="109" t="s">
        <v>55</v>
      </c>
      <c r="D44" s="109"/>
    </row>
    <row r="45" spans="1:4" x14ac:dyDescent="0.25">
      <c r="A45" s="7">
        <v>6</v>
      </c>
      <c r="B45" s="6" t="s">
        <v>112</v>
      </c>
      <c r="C45" s="109" t="s">
        <v>134</v>
      </c>
      <c r="D45" s="123"/>
    </row>
    <row r="46" spans="1:4" x14ac:dyDescent="0.25">
      <c r="A46" s="7">
        <v>7</v>
      </c>
      <c r="B46" s="6" t="s">
        <v>39</v>
      </c>
      <c r="C46" s="106" t="s">
        <v>149</v>
      </c>
      <c r="D46" s="106"/>
    </row>
    <row r="47" spans="1:4" ht="15" customHeight="1" x14ac:dyDescent="0.25">
      <c r="A47" s="7">
        <v>8</v>
      </c>
      <c r="B47" s="6" t="s">
        <v>40</v>
      </c>
      <c r="C47" s="107" t="s">
        <v>132</v>
      </c>
      <c r="D47" s="108"/>
    </row>
    <row r="48" spans="1:4" x14ac:dyDescent="0.25">
      <c r="A48" s="7">
        <v>9</v>
      </c>
      <c r="B48" s="6" t="s">
        <v>41</v>
      </c>
      <c r="C48" s="107" t="s">
        <v>133</v>
      </c>
      <c r="D48" s="108"/>
    </row>
    <row r="49" spans="1:4" x14ac:dyDescent="0.25">
      <c r="A49" s="7">
        <v>10</v>
      </c>
      <c r="B49" s="6" t="s">
        <v>86</v>
      </c>
      <c r="C49" s="76" t="s">
        <v>131</v>
      </c>
      <c r="D49" s="65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6:D46"/>
    <mergeCell ref="C47:D47"/>
    <mergeCell ref="C48:D48"/>
    <mergeCell ref="C44:D44"/>
    <mergeCell ref="C9:D9"/>
    <mergeCell ref="C10:D10"/>
    <mergeCell ref="C11:D11"/>
    <mergeCell ref="C19:D19"/>
    <mergeCell ref="C20:D20"/>
    <mergeCell ref="C21:D21"/>
    <mergeCell ref="A26:D26"/>
    <mergeCell ref="C40:D40"/>
    <mergeCell ref="C41:D41"/>
    <mergeCell ref="C42:D42"/>
    <mergeCell ref="C43:D43"/>
    <mergeCell ref="C45:D45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7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opLeftCell="A19" zoomScale="120" zoomScaleNormal="120" workbookViewId="0">
      <selection sqref="A1:H78"/>
    </sheetView>
  </sheetViews>
  <sheetFormatPr defaultRowHeight="15" x14ac:dyDescent="0.25"/>
  <cols>
    <col min="1" max="1" width="15.85546875" customWidth="1"/>
    <col min="2" max="2" width="13.42578125" style="33" customWidth="1"/>
    <col min="3" max="3" width="8.5703125" style="91" customWidth="1"/>
    <col min="4" max="4" width="8.28515625" style="87" customWidth="1"/>
    <col min="5" max="5" width="9" customWidth="1"/>
    <col min="6" max="6" width="9.7109375" customWidth="1"/>
    <col min="7" max="7" width="9.140625" customWidth="1"/>
    <col min="8" max="8" width="12" customWidth="1"/>
  </cols>
  <sheetData>
    <row r="1" spans="1:8" x14ac:dyDescent="0.25">
      <c r="A1" s="4" t="s">
        <v>115</v>
      </c>
      <c r="B1"/>
      <c r="C1" s="78"/>
      <c r="D1" s="78"/>
    </row>
    <row r="2" spans="1:8" ht="13.5" customHeight="1" x14ac:dyDescent="0.25">
      <c r="A2" s="4" t="s">
        <v>135</v>
      </c>
      <c r="B2"/>
      <c r="C2" s="78"/>
      <c r="D2" s="78"/>
    </row>
    <row r="3" spans="1:8" ht="56.25" customHeight="1" x14ac:dyDescent="0.25">
      <c r="A3" s="146" t="s">
        <v>61</v>
      </c>
      <c r="B3" s="149"/>
      <c r="C3" s="89" t="s">
        <v>62</v>
      </c>
      <c r="D3" s="79" t="s">
        <v>63</v>
      </c>
      <c r="E3" s="31" t="s">
        <v>64</v>
      </c>
      <c r="F3" s="31" t="s">
        <v>65</v>
      </c>
      <c r="G3" s="41" t="s">
        <v>66</v>
      </c>
      <c r="H3" s="31" t="s">
        <v>67</v>
      </c>
    </row>
    <row r="4" spans="1:8" ht="22.5" customHeight="1" x14ac:dyDescent="0.25">
      <c r="A4" s="151" t="s">
        <v>136</v>
      </c>
      <c r="B4" s="152"/>
      <c r="C4" s="89"/>
      <c r="D4" s="79">
        <v>-65.19</v>
      </c>
      <c r="E4" s="31"/>
      <c r="F4" s="31"/>
      <c r="G4" s="41"/>
      <c r="H4" s="31"/>
    </row>
    <row r="5" spans="1:8" ht="18.75" customHeight="1" x14ac:dyDescent="0.25">
      <c r="A5" s="63" t="s">
        <v>116</v>
      </c>
      <c r="B5" s="64"/>
      <c r="C5" s="89"/>
      <c r="D5" s="79">
        <v>261.99</v>
      </c>
      <c r="E5" s="31"/>
      <c r="F5" s="31"/>
      <c r="G5" s="41"/>
      <c r="H5" s="31"/>
    </row>
    <row r="6" spans="1:8" ht="15.75" customHeight="1" x14ac:dyDescent="0.25">
      <c r="A6" s="63" t="s">
        <v>117</v>
      </c>
      <c r="B6" s="64"/>
      <c r="C6" s="89"/>
      <c r="D6" s="79">
        <v>-327.18</v>
      </c>
      <c r="E6" s="31"/>
      <c r="F6" s="31"/>
      <c r="G6" s="41"/>
      <c r="H6" s="31"/>
    </row>
    <row r="7" spans="1:8" ht="19.5" customHeight="1" x14ac:dyDescent="0.25">
      <c r="A7" s="150" t="s">
        <v>137</v>
      </c>
      <c r="B7" s="129"/>
      <c r="C7" s="129"/>
      <c r="D7" s="129"/>
      <c r="E7" s="129"/>
      <c r="F7" s="129"/>
      <c r="G7" s="129"/>
      <c r="H7" s="130"/>
    </row>
    <row r="8" spans="1:8" ht="17.25" customHeight="1" x14ac:dyDescent="0.25">
      <c r="A8" s="146" t="s">
        <v>68</v>
      </c>
      <c r="B8" s="133"/>
      <c r="C8" s="90">
        <f>C12+C15+C18+C21</f>
        <v>16.100000000000001</v>
      </c>
      <c r="D8" s="74">
        <v>-315.06000000000012</v>
      </c>
      <c r="E8" s="32">
        <f>E12+E15+E18+E21</f>
        <v>673.42000000000007</v>
      </c>
      <c r="F8" s="32">
        <f>F12+F15+F18+F21</f>
        <v>646.52</v>
      </c>
      <c r="G8" s="32">
        <f>G12+G15+G18+G21</f>
        <v>646.52</v>
      </c>
      <c r="H8" s="74">
        <f>F8-E8+D8</f>
        <v>-341.96000000000021</v>
      </c>
    </row>
    <row r="9" spans="1:8" x14ac:dyDescent="0.25">
      <c r="A9" s="42" t="s">
        <v>69</v>
      </c>
      <c r="B9" s="43"/>
      <c r="C9" s="74">
        <v>14.25</v>
      </c>
      <c r="D9" s="74">
        <f>D8-D10</f>
        <v>-283.56200000000013</v>
      </c>
      <c r="E9" s="74">
        <f t="shared" ref="E9:G9" si="0">E8-E10</f>
        <v>606.07800000000009</v>
      </c>
      <c r="F9" s="74">
        <f t="shared" si="0"/>
        <v>581.86799999999994</v>
      </c>
      <c r="G9" s="74">
        <f t="shared" si="0"/>
        <v>581.86799999999994</v>
      </c>
      <c r="H9" s="74">
        <f t="shared" ref="H9:H10" si="1">F9-E9+D9</f>
        <v>-307.77200000000028</v>
      </c>
    </row>
    <row r="10" spans="1:8" x14ac:dyDescent="0.25">
      <c r="A10" s="145" t="s">
        <v>70</v>
      </c>
      <c r="B10" s="129"/>
      <c r="C10" s="74">
        <v>1.58</v>
      </c>
      <c r="D10" s="74">
        <v>-31.498000000000008</v>
      </c>
      <c r="E10" s="74">
        <f t="shared" ref="E10:F10" si="2">E8*10%</f>
        <v>67.342000000000013</v>
      </c>
      <c r="F10" s="74">
        <f t="shared" si="2"/>
        <v>64.652000000000001</v>
      </c>
      <c r="G10" s="74">
        <f t="shared" ref="G10" si="3">G8*10%</f>
        <v>64.652000000000001</v>
      </c>
      <c r="H10" s="74">
        <f t="shared" si="1"/>
        <v>-34.188000000000017</v>
      </c>
    </row>
    <row r="11" spans="1:8" ht="12.75" customHeight="1" x14ac:dyDescent="0.25">
      <c r="A11" s="150" t="s">
        <v>113</v>
      </c>
      <c r="B11" s="132"/>
      <c r="C11" s="132"/>
      <c r="D11" s="132"/>
      <c r="E11" s="132"/>
      <c r="F11" s="132"/>
      <c r="G11" s="132"/>
      <c r="H11" s="133"/>
    </row>
    <row r="12" spans="1:8" x14ac:dyDescent="0.25">
      <c r="A12" s="147" t="s">
        <v>52</v>
      </c>
      <c r="B12" s="148"/>
      <c r="C12" s="90">
        <v>5.75</v>
      </c>
      <c r="D12" s="80">
        <v>-117.52</v>
      </c>
      <c r="E12" s="32">
        <v>240.49</v>
      </c>
      <c r="F12" s="32">
        <v>231.52</v>
      </c>
      <c r="G12" s="32">
        <f>F12</f>
        <v>231.52</v>
      </c>
      <c r="H12" s="74">
        <f>F12-E12+D12</f>
        <v>-126.49</v>
      </c>
    </row>
    <row r="13" spans="1:8" x14ac:dyDescent="0.25">
      <c r="A13" s="42" t="s">
        <v>69</v>
      </c>
      <c r="B13" s="43"/>
      <c r="C13" s="74">
        <v>5.08</v>
      </c>
      <c r="D13" s="74">
        <f>D12-D14</f>
        <v>-105.77</v>
      </c>
      <c r="E13" s="74">
        <f>E12-E14</f>
        <v>216.441</v>
      </c>
      <c r="F13" s="74">
        <f t="shared" ref="F13:G13" si="4">F12-F14</f>
        <v>208.36799999999999</v>
      </c>
      <c r="G13" s="74">
        <f t="shared" si="4"/>
        <v>208.36799999999999</v>
      </c>
      <c r="H13" s="74">
        <f t="shared" ref="H13:H23" si="5">F13-E13+D13</f>
        <v>-113.843</v>
      </c>
    </row>
    <row r="14" spans="1:8" x14ac:dyDescent="0.25">
      <c r="A14" s="145" t="s">
        <v>70</v>
      </c>
      <c r="B14" s="129"/>
      <c r="C14" s="74">
        <v>0.56999999999999995</v>
      </c>
      <c r="D14" s="74">
        <v>-11.75</v>
      </c>
      <c r="E14" s="74">
        <f>E12*10%</f>
        <v>24.049000000000003</v>
      </c>
      <c r="F14" s="74">
        <f t="shared" ref="F14" si="6">F12*10%</f>
        <v>23.152000000000001</v>
      </c>
      <c r="G14" s="74">
        <f t="shared" ref="G14" si="7">G12*10%</f>
        <v>23.152000000000001</v>
      </c>
      <c r="H14" s="74">
        <f t="shared" si="5"/>
        <v>-12.647000000000002</v>
      </c>
    </row>
    <row r="15" spans="1:8" ht="23.25" customHeight="1" x14ac:dyDescent="0.25">
      <c r="A15" s="147" t="s">
        <v>44</v>
      </c>
      <c r="B15" s="148"/>
      <c r="C15" s="90">
        <v>3.51</v>
      </c>
      <c r="D15" s="80">
        <v>-71.05</v>
      </c>
      <c r="E15" s="32">
        <v>146.81</v>
      </c>
      <c r="F15" s="32">
        <v>144.35</v>
      </c>
      <c r="G15" s="32">
        <f>F15</f>
        <v>144.35</v>
      </c>
      <c r="H15" s="74">
        <f t="shared" si="5"/>
        <v>-73.510000000000005</v>
      </c>
    </row>
    <row r="16" spans="1:8" x14ac:dyDescent="0.25">
      <c r="A16" s="42" t="s">
        <v>69</v>
      </c>
      <c r="B16" s="43"/>
      <c r="C16" s="74">
        <v>3.1</v>
      </c>
      <c r="D16" s="74">
        <f>D15-D17</f>
        <v>-63.93</v>
      </c>
      <c r="E16" s="74">
        <f t="shared" ref="E16:G16" si="8">E15-E17</f>
        <v>132.12899999999999</v>
      </c>
      <c r="F16" s="74">
        <f t="shared" si="8"/>
        <v>129.91499999999999</v>
      </c>
      <c r="G16" s="74">
        <f t="shared" si="8"/>
        <v>129.91499999999999</v>
      </c>
      <c r="H16" s="74">
        <f t="shared" si="5"/>
        <v>-66.144000000000005</v>
      </c>
    </row>
    <row r="17" spans="1:8" ht="15" customHeight="1" x14ac:dyDescent="0.25">
      <c r="A17" s="145" t="s">
        <v>70</v>
      </c>
      <c r="B17" s="129"/>
      <c r="C17" s="74">
        <v>0.35</v>
      </c>
      <c r="D17" s="74">
        <v>-7.12</v>
      </c>
      <c r="E17" s="74">
        <f t="shared" ref="E17:F17" si="9">E15*10%</f>
        <v>14.681000000000001</v>
      </c>
      <c r="F17" s="74">
        <f t="shared" si="9"/>
        <v>14.435</v>
      </c>
      <c r="G17" s="74">
        <f t="shared" ref="G17" si="10">G15*10%</f>
        <v>14.435</v>
      </c>
      <c r="H17" s="74">
        <f t="shared" si="5"/>
        <v>-7.3660000000000005</v>
      </c>
    </row>
    <row r="18" spans="1:8" ht="15" customHeight="1" x14ac:dyDescent="0.25">
      <c r="A18" s="147" t="s">
        <v>53</v>
      </c>
      <c r="B18" s="148"/>
      <c r="C18" s="89">
        <v>2.41</v>
      </c>
      <c r="D18" s="80">
        <v>-49.07</v>
      </c>
      <c r="E18" s="32">
        <v>100.81</v>
      </c>
      <c r="F18" s="32">
        <v>97.07</v>
      </c>
      <c r="G18" s="32">
        <f>F18</f>
        <v>97.07</v>
      </c>
      <c r="H18" s="74">
        <f t="shared" si="5"/>
        <v>-52.810000000000009</v>
      </c>
    </row>
    <row r="19" spans="1:8" ht="13.5" customHeight="1" x14ac:dyDescent="0.25">
      <c r="A19" s="42" t="s">
        <v>69</v>
      </c>
      <c r="B19" s="43"/>
      <c r="C19" s="74">
        <v>2.13</v>
      </c>
      <c r="D19" s="74">
        <f>D18-D20</f>
        <v>-44.17</v>
      </c>
      <c r="E19" s="74">
        <f t="shared" ref="E19:G19" si="11">E18-E20</f>
        <v>90.728999999999999</v>
      </c>
      <c r="F19" s="74">
        <f t="shared" si="11"/>
        <v>87.363</v>
      </c>
      <c r="G19" s="74">
        <f t="shared" si="11"/>
        <v>87.363</v>
      </c>
      <c r="H19" s="74">
        <f t="shared" si="5"/>
        <v>-47.536000000000001</v>
      </c>
    </row>
    <row r="20" spans="1:8" ht="12.75" customHeight="1" x14ac:dyDescent="0.25">
      <c r="A20" s="145" t="s">
        <v>70</v>
      </c>
      <c r="B20" s="129"/>
      <c r="C20" s="74">
        <v>0.24</v>
      </c>
      <c r="D20" s="74">
        <v>-4.9000000000000004</v>
      </c>
      <c r="E20" s="74">
        <f t="shared" ref="E20:F20" si="12">E18*10%</f>
        <v>10.081000000000001</v>
      </c>
      <c r="F20" s="74">
        <f t="shared" si="12"/>
        <v>9.7070000000000007</v>
      </c>
      <c r="G20" s="74">
        <f t="shared" ref="G20" si="13">G18*10%</f>
        <v>9.7070000000000007</v>
      </c>
      <c r="H20" s="74">
        <f t="shared" si="5"/>
        <v>-5.2740000000000009</v>
      </c>
    </row>
    <row r="21" spans="1:8" ht="14.25" customHeight="1" x14ac:dyDescent="0.25">
      <c r="A21" s="10" t="s">
        <v>45</v>
      </c>
      <c r="B21" s="44"/>
      <c r="C21" s="75">
        <v>4.43</v>
      </c>
      <c r="D21" s="74">
        <v>-77.42</v>
      </c>
      <c r="E21" s="7">
        <v>185.31</v>
      </c>
      <c r="F21" s="7">
        <v>173.58</v>
      </c>
      <c r="G21" s="7">
        <f>F21</f>
        <v>173.58</v>
      </c>
      <c r="H21" s="74">
        <f t="shared" si="5"/>
        <v>-89.149999999999991</v>
      </c>
    </row>
    <row r="22" spans="1:8" ht="14.25" customHeight="1" x14ac:dyDescent="0.25">
      <c r="A22" s="42" t="s">
        <v>69</v>
      </c>
      <c r="B22" s="43"/>
      <c r="C22" s="74">
        <v>3.92</v>
      </c>
      <c r="D22" s="74">
        <f>D21-D23</f>
        <v>-69.64</v>
      </c>
      <c r="E22" s="74">
        <f t="shared" ref="E22:G22" si="14">E21-E23</f>
        <v>166.779</v>
      </c>
      <c r="F22" s="74">
        <f t="shared" si="14"/>
        <v>156.22200000000001</v>
      </c>
      <c r="G22" s="74">
        <f t="shared" si="14"/>
        <v>156.22200000000001</v>
      </c>
      <c r="H22" s="74">
        <f t="shared" si="5"/>
        <v>-80.196999999999989</v>
      </c>
    </row>
    <row r="23" spans="1:8" x14ac:dyDescent="0.25">
      <c r="A23" s="145" t="s">
        <v>70</v>
      </c>
      <c r="B23" s="129"/>
      <c r="C23" s="74">
        <v>0.44</v>
      </c>
      <c r="D23" s="74">
        <v>-7.78</v>
      </c>
      <c r="E23" s="74">
        <f t="shared" ref="E23:F23" si="15">E21*10%</f>
        <v>18.531000000000002</v>
      </c>
      <c r="F23" s="74">
        <f t="shared" si="15"/>
        <v>17.358000000000001</v>
      </c>
      <c r="G23" s="74">
        <f t="shared" ref="G23" si="16">G21*10%</f>
        <v>17.358000000000001</v>
      </c>
      <c r="H23" s="74">
        <f t="shared" si="5"/>
        <v>-8.953000000000003</v>
      </c>
    </row>
    <row r="24" spans="1:8" ht="9.75" customHeight="1" x14ac:dyDescent="0.25">
      <c r="A24" s="54"/>
      <c r="B24" s="55"/>
      <c r="C24" s="74"/>
      <c r="D24" s="74"/>
      <c r="E24" s="7"/>
      <c r="F24" s="7"/>
      <c r="G24" s="7"/>
      <c r="H24" s="74"/>
    </row>
    <row r="25" spans="1:8" ht="15" customHeight="1" x14ac:dyDescent="0.25">
      <c r="A25" s="146" t="s">
        <v>46</v>
      </c>
      <c r="B25" s="133"/>
      <c r="C25" s="75">
        <v>5.38</v>
      </c>
      <c r="D25" s="75">
        <v>254.51</v>
      </c>
      <c r="E25" s="34">
        <v>222.46</v>
      </c>
      <c r="F25" s="35">
        <v>214.13</v>
      </c>
      <c r="G25" s="94">
        <f>G26+G27</f>
        <v>248.053</v>
      </c>
      <c r="H25" s="75">
        <f>F25-E25+D25+F25-G25</f>
        <v>212.25699999999995</v>
      </c>
    </row>
    <row r="26" spans="1:8" ht="14.25" customHeight="1" x14ac:dyDescent="0.25">
      <c r="A26" s="42" t="s">
        <v>71</v>
      </c>
      <c r="B26" s="43"/>
      <c r="C26" s="74">
        <f>C25-C27</f>
        <v>4.8419999999999996</v>
      </c>
      <c r="D26" s="74">
        <v>260.56</v>
      </c>
      <c r="E26" s="74">
        <f t="shared" ref="E26" si="17">E25-E27</f>
        <v>200.214</v>
      </c>
      <c r="F26" s="74">
        <f t="shared" ref="F26" si="18">F25-F27</f>
        <v>192.71699999999998</v>
      </c>
      <c r="G26" s="95">
        <f>G54</f>
        <v>226.64</v>
      </c>
      <c r="H26" s="74">
        <f t="shared" ref="H26" si="19">F26-E25:E26+D26+F26-G26</f>
        <v>219.14</v>
      </c>
    </row>
    <row r="27" spans="1:8" ht="15" customHeight="1" x14ac:dyDescent="0.25">
      <c r="A27" s="145" t="s">
        <v>70</v>
      </c>
      <c r="B27" s="129"/>
      <c r="C27" s="74">
        <f>C25*10%</f>
        <v>0.53800000000000003</v>
      </c>
      <c r="D27" s="74">
        <v>-6.05</v>
      </c>
      <c r="E27" s="74">
        <f t="shared" ref="E27:F27" si="20">E25*10%</f>
        <v>22.246000000000002</v>
      </c>
      <c r="F27" s="74">
        <f t="shared" si="20"/>
        <v>21.413</v>
      </c>
      <c r="G27" s="74">
        <f>F27</f>
        <v>21.413</v>
      </c>
      <c r="H27" s="74">
        <f>F27-E26:E27+D27+F27-G27</f>
        <v>-6.8830000000000027</v>
      </c>
    </row>
    <row r="28" spans="1:8" ht="15" customHeight="1" x14ac:dyDescent="0.25">
      <c r="A28" s="70"/>
      <c r="B28" s="69"/>
      <c r="C28" s="74"/>
      <c r="D28" s="74"/>
      <c r="E28" s="7"/>
      <c r="F28" s="7"/>
      <c r="G28" s="68"/>
      <c r="H28" s="7"/>
    </row>
    <row r="29" spans="1:8" ht="15" customHeight="1" x14ac:dyDescent="0.25">
      <c r="A29" s="124" t="s">
        <v>122</v>
      </c>
      <c r="B29" s="125"/>
      <c r="C29" s="75"/>
      <c r="D29" s="75">
        <v>-12.12</v>
      </c>
      <c r="E29" s="34">
        <f>E31+E32+E33+E34</f>
        <v>40.31</v>
      </c>
      <c r="F29" s="34">
        <f>F31+F32+F33+F34</f>
        <v>37.76</v>
      </c>
      <c r="G29" s="34">
        <f>G31+G32+G33+G34</f>
        <v>37.76</v>
      </c>
      <c r="H29" s="75">
        <f>F29-E29+D29+F29-G29</f>
        <v>-14.670000000000002</v>
      </c>
    </row>
    <row r="30" spans="1:8" ht="15" customHeight="1" x14ac:dyDescent="0.25">
      <c r="A30" s="42" t="s">
        <v>123</v>
      </c>
      <c r="B30" s="72"/>
      <c r="C30" s="74"/>
      <c r="D30" s="74"/>
      <c r="E30" s="7"/>
      <c r="F30" s="7"/>
      <c r="G30" s="67"/>
      <c r="H30" s="7"/>
    </row>
    <row r="31" spans="1:8" ht="15" customHeight="1" x14ac:dyDescent="0.25">
      <c r="A31" s="126" t="s">
        <v>124</v>
      </c>
      <c r="B31" s="127"/>
      <c r="C31" s="74"/>
      <c r="D31" s="74">
        <v>-0.87</v>
      </c>
      <c r="E31" s="7">
        <v>3.97</v>
      </c>
      <c r="F31" s="7">
        <v>3.62</v>
      </c>
      <c r="G31" s="7">
        <f>F31</f>
        <v>3.62</v>
      </c>
      <c r="H31" s="74">
        <f>F31-E31+D31+F31-G31</f>
        <v>-1.2200000000000002</v>
      </c>
    </row>
    <row r="32" spans="1:8" ht="15" customHeight="1" x14ac:dyDescent="0.25">
      <c r="A32" s="126" t="s">
        <v>126</v>
      </c>
      <c r="B32" s="127"/>
      <c r="C32" s="74"/>
      <c r="D32" s="74">
        <v>-4.4000000000000004</v>
      </c>
      <c r="E32" s="7">
        <v>14.53</v>
      </c>
      <c r="F32" s="7">
        <v>13.81</v>
      </c>
      <c r="G32" s="7">
        <f t="shared" ref="G32:G34" si="21">F32</f>
        <v>13.81</v>
      </c>
      <c r="H32" s="74">
        <f t="shared" ref="H32:H33" si="22">F32-E32+D32+F32-G32</f>
        <v>-5.1199999999999992</v>
      </c>
    </row>
    <row r="33" spans="1:8" ht="15" customHeight="1" x14ac:dyDescent="0.25">
      <c r="A33" s="126" t="s">
        <v>127</v>
      </c>
      <c r="B33" s="127"/>
      <c r="C33" s="74"/>
      <c r="D33" s="74">
        <v>-6.17</v>
      </c>
      <c r="E33" s="7">
        <v>17.78</v>
      </c>
      <c r="F33" s="74">
        <v>16.7</v>
      </c>
      <c r="G33" s="74">
        <f t="shared" si="21"/>
        <v>16.7</v>
      </c>
      <c r="H33" s="74">
        <f t="shared" si="22"/>
        <v>-7.2500000000000018</v>
      </c>
    </row>
    <row r="34" spans="1:8" ht="15" customHeight="1" x14ac:dyDescent="0.25">
      <c r="A34" s="126" t="s">
        <v>125</v>
      </c>
      <c r="B34" s="127"/>
      <c r="C34" s="74"/>
      <c r="D34" s="74">
        <v>-0.68</v>
      </c>
      <c r="E34" s="7">
        <v>4.03</v>
      </c>
      <c r="F34" s="7">
        <v>3.63</v>
      </c>
      <c r="G34" s="7">
        <f t="shared" si="21"/>
        <v>3.63</v>
      </c>
      <c r="H34" s="74">
        <f>F34-E34+D34+F34-G34</f>
        <v>-1.0800000000000005</v>
      </c>
    </row>
    <row r="35" spans="1:8" ht="18" customHeight="1" x14ac:dyDescent="0.25">
      <c r="A35" s="124" t="s">
        <v>114</v>
      </c>
      <c r="B35" s="125"/>
      <c r="C35" s="74"/>
      <c r="D35" s="74"/>
      <c r="E35" s="75">
        <f>E8+E25+E29</f>
        <v>936.19</v>
      </c>
      <c r="F35" s="75">
        <f t="shared" ref="F35:G35" si="23">F8+F25+F29</f>
        <v>898.41</v>
      </c>
      <c r="G35" s="75">
        <f t="shared" si="23"/>
        <v>932.33299999999997</v>
      </c>
      <c r="H35" s="74"/>
    </row>
    <row r="36" spans="1:8" ht="15" hidden="1" customHeight="1" x14ac:dyDescent="0.25">
      <c r="A36" s="124" t="s">
        <v>118</v>
      </c>
      <c r="B36" s="125"/>
      <c r="C36" s="74"/>
      <c r="D36" s="74"/>
      <c r="E36" s="75" t="e">
        <f>E26+#REF!</f>
        <v>#REF!</v>
      </c>
      <c r="F36" s="75" t="e">
        <f>F26+#REF!</f>
        <v>#REF!</v>
      </c>
      <c r="G36" s="75" t="e">
        <f>G26+#REF!</f>
        <v>#REF!</v>
      </c>
      <c r="H36" s="74"/>
    </row>
    <row r="37" spans="1:8" ht="25.5" customHeight="1" x14ac:dyDescent="0.25">
      <c r="A37" s="143" t="s">
        <v>128</v>
      </c>
      <c r="B37" s="144"/>
      <c r="C37" s="74"/>
      <c r="D37" s="74">
        <v>7.48</v>
      </c>
      <c r="E37" s="75">
        <v>4.58</v>
      </c>
      <c r="F37" s="75">
        <v>4.58</v>
      </c>
      <c r="G37" s="75">
        <v>0.78</v>
      </c>
      <c r="H37" s="75">
        <f>F37-E37+D37+F37-G37</f>
        <v>11.280000000000001</v>
      </c>
    </row>
    <row r="38" spans="1:8" ht="16.5" customHeight="1" x14ac:dyDescent="0.25">
      <c r="A38" s="71" t="s">
        <v>71</v>
      </c>
      <c r="B38" s="43"/>
      <c r="C38" s="74"/>
      <c r="D38" s="74">
        <v>7.48</v>
      </c>
      <c r="E38" s="75">
        <f>E37-E39</f>
        <v>3.8</v>
      </c>
      <c r="F38" s="75">
        <f>F37-F39</f>
        <v>3.8</v>
      </c>
      <c r="G38" s="75">
        <v>0</v>
      </c>
      <c r="H38" s="74">
        <f t="shared" ref="H38:H39" si="24">F38-E38+D38+F38-G38</f>
        <v>11.280000000000001</v>
      </c>
    </row>
    <row r="39" spans="1:8" ht="15.75" customHeight="1" x14ac:dyDescent="0.25">
      <c r="A39" s="145" t="s">
        <v>70</v>
      </c>
      <c r="B39" s="129"/>
      <c r="C39" s="74"/>
      <c r="D39" s="74">
        <v>0</v>
      </c>
      <c r="E39" s="75">
        <v>0.78</v>
      </c>
      <c r="F39" s="75">
        <v>0.78</v>
      </c>
      <c r="G39" s="75">
        <v>0.78</v>
      </c>
      <c r="H39" s="74">
        <f t="shared" si="24"/>
        <v>0</v>
      </c>
    </row>
    <row r="40" spans="1:8" ht="15.75" customHeight="1" x14ac:dyDescent="0.25">
      <c r="A40" s="73" t="s">
        <v>129</v>
      </c>
      <c r="B40" s="69"/>
      <c r="C40" s="74"/>
      <c r="D40" s="74"/>
      <c r="E40" s="75">
        <f>E35+E37</f>
        <v>940.7700000000001</v>
      </c>
      <c r="F40" s="75">
        <f t="shared" ref="F40:G40" si="25">F35+F37</f>
        <v>902.99</v>
      </c>
      <c r="G40" s="75">
        <f t="shared" si="25"/>
        <v>933.11299999999994</v>
      </c>
      <c r="H40" s="74"/>
    </row>
    <row r="41" spans="1:8" ht="19.5" customHeight="1" x14ac:dyDescent="0.25">
      <c r="A41" s="136" t="s">
        <v>119</v>
      </c>
      <c r="B41" s="142"/>
      <c r="C41" s="81"/>
      <c r="D41" s="81">
        <f>D4</f>
        <v>-65.19</v>
      </c>
      <c r="E41" s="66"/>
      <c r="F41" s="66"/>
      <c r="G41" s="81"/>
      <c r="H41" s="81">
        <f>F40-E40+D41+F40-G40</f>
        <v>-133.09299999999996</v>
      </c>
    </row>
    <row r="42" spans="1:8" ht="26.25" customHeight="1" x14ac:dyDescent="0.25">
      <c r="A42" s="136" t="s">
        <v>138</v>
      </c>
      <c r="B42" s="136"/>
      <c r="C42" s="82"/>
      <c r="D42" s="82"/>
      <c r="E42" s="66"/>
      <c r="F42" s="66"/>
      <c r="G42" s="66"/>
      <c r="H42" s="66">
        <f>H44+H43</f>
        <v>-133.09300000000022</v>
      </c>
    </row>
    <row r="43" spans="1:8" ht="18.75" customHeight="1" x14ac:dyDescent="0.25">
      <c r="A43" s="136" t="s">
        <v>116</v>
      </c>
      <c r="B43" s="137"/>
      <c r="C43" s="82"/>
      <c r="D43" s="82"/>
      <c r="E43" s="66"/>
      <c r="F43" s="66"/>
      <c r="G43" s="66"/>
      <c r="H43" s="66">
        <f>H26+H37</f>
        <v>230.42</v>
      </c>
    </row>
    <row r="44" spans="1:8" ht="15.75" customHeight="1" x14ac:dyDescent="0.25">
      <c r="A44" s="136" t="s">
        <v>117</v>
      </c>
      <c r="B44" s="142"/>
      <c r="C44" s="82"/>
      <c r="D44" s="82"/>
      <c r="E44" s="66"/>
      <c r="F44" s="66"/>
      <c r="G44" s="66"/>
      <c r="H44" s="66">
        <f>H8+H27+H29</f>
        <v>-363.5130000000002</v>
      </c>
    </row>
    <row r="45" spans="1:8" ht="21" customHeight="1" x14ac:dyDescent="0.25">
      <c r="A45" s="138"/>
      <c r="B45" s="139"/>
      <c r="C45" s="139"/>
      <c r="D45" s="139"/>
      <c r="E45" s="139"/>
      <c r="F45" s="139"/>
      <c r="G45" s="139"/>
      <c r="H45" s="139"/>
    </row>
    <row r="46" spans="1:8" ht="21" customHeight="1" x14ac:dyDescent="0.25">
      <c r="A46" s="77"/>
      <c r="B46" s="46"/>
      <c r="C46" s="83"/>
      <c r="D46" s="83"/>
      <c r="E46" s="46"/>
      <c r="F46" s="46"/>
      <c r="G46" s="46"/>
      <c r="H46" s="46"/>
    </row>
    <row r="47" spans="1:8" ht="16.899999999999999" customHeight="1" x14ac:dyDescent="0.25">
      <c r="A47" s="77"/>
      <c r="B47" s="46"/>
      <c r="C47" s="83"/>
      <c r="D47" s="83"/>
      <c r="E47" s="46"/>
      <c r="F47" s="46"/>
      <c r="G47" s="46"/>
      <c r="H47" s="46"/>
    </row>
    <row r="48" spans="1:8" ht="18" customHeight="1" x14ac:dyDescent="0.25">
      <c r="A48" s="140" t="s">
        <v>139</v>
      </c>
      <c r="B48" s="141"/>
      <c r="C48" s="141"/>
      <c r="D48" s="141"/>
      <c r="E48" s="141"/>
      <c r="F48" s="141"/>
      <c r="G48" s="141"/>
      <c r="H48" s="141"/>
    </row>
    <row r="49" spans="1:8" ht="30" customHeight="1" x14ac:dyDescent="0.25">
      <c r="A49" s="128" t="s">
        <v>56</v>
      </c>
      <c r="B49" s="129"/>
      <c r="C49" s="129"/>
      <c r="D49" s="130"/>
      <c r="E49" s="36" t="s">
        <v>57</v>
      </c>
      <c r="F49" s="36" t="s">
        <v>58</v>
      </c>
      <c r="G49" s="36" t="s">
        <v>120</v>
      </c>
      <c r="H49" s="6" t="s">
        <v>121</v>
      </c>
    </row>
    <row r="50" spans="1:8" ht="0.75" hidden="1" customHeight="1" x14ac:dyDescent="0.25">
      <c r="A50" s="131"/>
      <c r="B50" s="132"/>
      <c r="C50" s="132"/>
      <c r="D50" s="133"/>
      <c r="E50" s="37"/>
      <c r="F50" s="36"/>
      <c r="G50" s="38"/>
      <c r="H50" s="65"/>
    </row>
    <row r="51" spans="1:8" ht="15.75" customHeight="1" x14ac:dyDescent="0.25">
      <c r="A51" s="134" t="s">
        <v>142</v>
      </c>
      <c r="B51" s="135"/>
      <c r="C51" s="135"/>
      <c r="D51" s="135"/>
      <c r="E51" s="37">
        <v>43497</v>
      </c>
      <c r="F51" s="36" t="s">
        <v>143</v>
      </c>
      <c r="G51" s="38">
        <v>3.36</v>
      </c>
      <c r="H51" s="6" t="s">
        <v>144</v>
      </c>
    </row>
    <row r="52" spans="1:8" ht="15.75" customHeight="1" x14ac:dyDescent="0.25">
      <c r="A52" s="131" t="s">
        <v>145</v>
      </c>
      <c r="B52" s="132"/>
      <c r="C52" s="132"/>
      <c r="D52" s="133"/>
      <c r="E52" s="37">
        <v>43739</v>
      </c>
      <c r="F52" s="36" t="s">
        <v>146</v>
      </c>
      <c r="G52" s="38">
        <v>123.28</v>
      </c>
      <c r="H52" s="6" t="s">
        <v>147</v>
      </c>
    </row>
    <row r="53" spans="1:8" ht="15.75" customHeight="1" x14ac:dyDescent="0.25">
      <c r="A53" s="153" t="s">
        <v>152</v>
      </c>
      <c r="B53" s="154"/>
      <c r="C53" s="154"/>
      <c r="D53" s="155"/>
      <c r="E53" s="96">
        <v>43586</v>
      </c>
      <c r="F53" s="97" t="s">
        <v>151</v>
      </c>
      <c r="G53" s="98">
        <v>100</v>
      </c>
      <c r="H53" s="99" t="s">
        <v>148</v>
      </c>
    </row>
    <row r="54" spans="1:8" ht="15.75" customHeight="1" x14ac:dyDescent="0.25">
      <c r="A54" s="131" t="s">
        <v>8</v>
      </c>
      <c r="B54" s="132"/>
      <c r="C54" s="132"/>
      <c r="D54" s="133"/>
      <c r="E54" s="37"/>
      <c r="F54" s="36"/>
      <c r="G54" s="38">
        <f>SUM(G51:G53)</f>
        <v>226.64</v>
      </c>
      <c r="H54" s="65"/>
    </row>
    <row r="55" spans="1:8" ht="14.25" customHeight="1" x14ac:dyDescent="0.25">
      <c r="A55" s="45"/>
      <c r="B55" s="46"/>
      <c r="C55" s="83"/>
      <c r="D55" s="83"/>
      <c r="E55" s="61"/>
      <c r="F55" s="47"/>
      <c r="G55" s="62"/>
    </row>
    <row r="56" spans="1:8" ht="12.75" customHeight="1" x14ac:dyDescent="0.25">
      <c r="A56" s="45"/>
      <c r="B56" s="46"/>
      <c r="C56" s="83"/>
      <c r="D56" s="83"/>
      <c r="E56" s="61"/>
      <c r="F56" s="47"/>
      <c r="G56" s="62"/>
    </row>
    <row r="57" spans="1:8" ht="12.75" customHeight="1" x14ac:dyDescent="0.25">
      <c r="A57" s="20" t="s">
        <v>47</v>
      </c>
      <c r="D57" s="84"/>
      <c r="E57" s="22"/>
      <c r="F57" s="22"/>
      <c r="G57" s="22"/>
    </row>
    <row r="58" spans="1:8" ht="12.75" customHeight="1" x14ac:dyDescent="0.25">
      <c r="A58" s="20" t="s">
        <v>48</v>
      </c>
      <c r="D58" s="84"/>
      <c r="E58" s="22"/>
      <c r="F58" s="22"/>
      <c r="G58" s="22"/>
    </row>
    <row r="59" spans="1:8" ht="14.25" customHeight="1" x14ac:dyDescent="0.25">
      <c r="A59" s="128" t="s">
        <v>60</v>
      </c>
      <c r="B59" s="129"/>
      <c r="C59" s="129"/>
      <c r="D59" s="129"/>
      <c r="E59" s="130"/>
      <c r="F59" s="40" t="s">
        <v>58</v>
      </c>
      <c r="G59" s="39" t="s">
        <v>59</v>
      </c>
    </row>
    <row r="60" spans="1:8" ht="13.5" customHeight="1" x14ac:dyDescent="0.25">
      <c r="A60" s="131"/>
      <c r="B60" s="132"/>
      <c r="C60" s="132"/>
      <c r="D60" s="132"/>
      <c r="E60" s="133"/>
      <c r="F60" s="36" t="s">
        <v>55</v>
      </c>
      <c r="G60" s="36">
        <v>0</v>
      </c>
    </row>
    <row r="61" spans="1:8" ht="15.75" customHeight="1" x14ac:dyDescent="0.25">
      <c r="A61" s="45"/>
      <c r="B61" s="46"/>
      <c r="C61" s="83"/>
      <c r="D61" s="83"/>
      <c r="E61" s="46"/>
      <c r="F61" s="47"/>
      <c r="G61" s="47"/>
    </row>
    <row r="62" spans="1:8" ht="15" customHeight="1" x14ac:dyDescent="0.25">
      <c r="A62" s="50" t="s">
        <v>72</v>
      </c>
      <c r="B62" s="51"/>
      <c r="C62" s="85"/>
      <c r="D62" s="85"/>
      <c r="E62" s="51"/>
      <c r="F62" s="36"/>
      <c r="G62" s="36"/>
    </row>
    <row r="63" spans="1:8" ht="13.5" customHeight="1" x14ac:dyDescent="0.25">
      <c r="A63" s="128" t="s">
        <v>73</v>
      </c>
      <c r="B63" s="158"/>
      <c r="C63" s="107" t="s">
        <v>74</v>
      </c>
      <c r="D63" s="158"/>
      <c r="E63" s="36" t="s">
        <v>75</v>
      </c>
      <c r="F63" s="36" t="s">
        <v>76</v>
      </c>
      <c r="G63" s="36" t="s">
        <v>77</v>
      </c>
    </row>
    <row r="64" spans="1:8" ht="15.75" customHeight="1" x14ac:dyDescent="0.25">
      <c r="A64" s="128" t="s">
        <v>94</v>
      </c>
      <c r="B64" s="158"/>
      <c r="C64" s="107">
        <v>0</v>
      </c>
      <c r="D64" s="130"/>
      <c r="E64" s="36">
        <v>6</v>
      </c>
      <c r="F64" s="36">
        <v>0</v>
      </c>
      <c r="G64" s="36">
        <v>0</v>
      </c>
    </row>
    <row r="65" spans="1:7" ht="14.25" customHeight="1" x14ac:dyDescent="0.25">
      <c r="A65" s="48"/>
      <c r="B65" s="49"/>
      <c r="C65" s="92"/>
      <c r="D65" s="86"/>
      <c r="E65" s="47"/>
      <c r="F65" s="47"/>
      <c r="G65" s="47"/>
    </row>
    <row r="66" spans="1:7" x14ac:dyDescent="0.25">
      <c r="A66" s="20" t="s">
        <v>109</v>
      </c>
      <c r="D66" s="84"/>
      <c r="E66" s="22"/>
      <c r="F66" s="22"/>
      <c r="G66" s="22"/>
    </row>
    <row r="67" spans="1:7" x14ac:dyDescent="0.25">
      <c r="A67" s="21" t="s">
        <v>140</v>
      </c>
      <c r="B67" s="59"/>
      <c r="C67" s="93"/>
      <c r="F67" s="53"/>
    </row>
    <row r="68" spans="1:7" x14ac:dyDescent="0.25">
      <c r="A68" s="156" t="s">
        <v>150</v>
      </c>
      <c r="B68" s="157"/>
      <c r="C68" s="157"/>
      <c r="D68" s="157"/>
      <c r="E68" s="157"/>
      <c r="F68" s="157"/>
      <c r="G68" s="157"/>
    </row>
    <row r="69" spans="1:7" ht="21" customHeight="1" x14ac:dyDescent="0.25">
      <c r="A69" s="157"/>
      <c r="B69" s="157"/>
      <c r="C69" s="157"/>
      <c r="D69" s="157"/>
      <c r="E69" s="157"/>
      <c r="F69" s="157"/>
      <c r="G69" s="157"/>
    </row>
    <row r="70" spans="1:7" ht="15" customHeight="1" x14ac:dyDescent="0.25">
      <c r="A70" s="60"/>
      <c r="B70" s="60"/>
      <c r="C70" s="88"/>
      <c r="D70" s="88"/>
      <c r="E70" s="60"/>
      <c r="F70" s="60"/>
      <c r="G70" s="60"/>
    </row>
    <row r="71" spans="1:7" x14ac:dyDescent="0.25">
      <c r="A71" s="22" t="s">
        <v>78</v>
      </c>
      <c r="B71" s="52"/>
    </row>
    <row r="72" spans="1:7" x14ac:dyDescent="0.25">
      <c r="A72" s="22" t="s">
        <v>79</v>
      </c>
      <c r="B72" s="52"/>
      <c r="E72" s="22" t="s">
        <v>153</v>
      </c>
    </row>
    <row r="73" spans="1:7" x14ac:dyDescent="0.25">
      <c r="A73" s="22" t="s">
        <v>80</v>
      </c>
      <c r="B73" s="52"/>
    </row>
    <row r="74" spans="1:7" x14ac:dyDescent="0.25">
      <c r="A74" s="22"/>
      <c r="B74" s="52"/>
    </row>
    <row r="75" spans="1:7" x14ac:dyDescent="0.25">
      <c r="A75" s="18" t="s">
        <v>81</v>
      </c>
    </row>
    <row r="76" spans="1:7" ht="23.25" customHeight="1" x14ac:dyDescent="0.25">
      <c r="A76" s="18" t="s">
        <v>82</v>
      </c>
    </row>
    <row r="77" spans="1:7" ht="16.5" customHeight="1" x14ac:dyDescent="0.25">
      <c r="A77" s="18" t="s">
        <v>141</v>
      </c>
    </row>
    <row r="78" spans="1:7" x14ac:dyDescent="0.25">
      <c r="A78" s="18" t="s">
        <v>83</v>
      </c>
    </row>
    <row r="79" spans="1:7" x14ac:dyDescent="0.25">
      <c r="A79" s="18"/>
    </row>
  </sheetData>
  <mergeCells count="43">
    <mergeCell ref="A52:D52"/>
    <mergeCell ref="A53:D53"/>
    <mergeCell ref="A68:G69"/>
    <mergeCell ref="A63:B63"/>
    <mergeCell ref="A64:B64"/>
    <mergeCell ref="C64:D64"/>
    <mergeCell ref="A54:D54"/>
    <mergeCell ref="A59:E59"/>
    <mergeCell ref="A60:E60"/>
    <mergeCell ref="C63:D63"/>
    <mergeCell ref="A3:B3"/>
    <mergeCell ref="A8:B8"/>
    <mergeCell ref="A10:B10"/>
    <mergeCell ref="A11:H11"/>
    <mergeCell ref="A12:B12"/>
    <mergeCell ref="A4:B4"/>
    <mergeCell ref="A7:H7"/>
    <mergeCell ref="A23:B23"/>
    <mergeCell ref="A25:B25"/>
    <mergeCell ref="A27:B27"/>
    <mergeCell ref="A14:B14"/>
    <mergeCell ref="A15:B15"/>
    <mergeCell ref="A17:B17"/>
    <mergeCell ref="A18:B18"/>
    <mergeCell ref="A20:B20"/>
    <mergeCell ref="A35:B35"/>
    <mergeCell ref="A49:D49"/>
    <mergeCell ref="A50:D50"/>
    <mergeCell ref="A51:D51"/>
    <mergeCell ref="A43:B43"/>
    <mergeCell ref="A45:H45"/>
    <mergeCell ref="A48:H48"/>
    <mergeCell ref="A36:B36"/>
    <mergeCell ref="A41:B41"/>
    <mergeCell ref="A42:B42"/>
    <mergeCell ref="A44:B44"/>
    <mergeCell ref="A37:B37"/>
    <mergeCell ref="A39:B39"/>
    <mergeCell ref="A29:B29"/>
    <mergeCell ref="A31:B31"/>
    <mergeCell ref="A32:B32"/>
    <mergeCell ref="A33:B33"/>
    <mergeCell ref="A34:B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2020-02-17T22:49:55Z</cp:lastPrinted>
  <dcterms:created xsi:type="dcterms:W3CDTF">2013-02-18T04:38:06Z</dcterms:created>
  <dcterms:modified xsi:type="dcterms:W3CDTF">2020-03-19T04:06:39Z</dcterms:modified>
</cp:coreProperties>
</file>