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52" i="8" l="1"/>
  <c r="G8" i="8"/>
  <c r="G10" i="8"/>
  <c r="G9" i="8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H37" i="8"/>
  <c r="H8" i="8"/>
  <c r="E29" i="8"/>
  <c r="F29" i="8"/>
  <c r="H29" i="8"/>
  <c r="H44" i="8"/>
  <c r="G25" i="8"/>
  <c r="H25" i="8"/>
  <c r="H43" i="8"/>
  <c r="F35" i="8"/>
  <c r="F40" i="8"/>
  <c r="E35" i="8"/>
  <c r="E40" i="8"/>
  <c r="G35" i="8"/>
  <c r="G40" i="8"/>
  <c r="H41" i="8"/>
  <c r="H26" i="8"/>
  <c r="F38" i="8"/>
  <c r="E38" i="8"/>
  <c r="H27" i="8"/>
  <c r="H34" i="8"/>
  <c r="H33" i="8"/>
  <c r="H32" i="8"/>
  <c r="H31" i="8"/>
  <c r="H42" i="8"/>
  <c r="E13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G36" i="8"/>
  <c r="F36" i="8"/>
  <c r="E36" i="8"/>
</calcChain>
</file>

<file path=xl/sharedStrings.xml><?xml version="1.0" encoding="utf-8"?>
<sst xmlns="http://schemas.openxmlformats.org/spreadsheetml/2006/main" count="175" uniqueCount="154">
  <si>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</si>
  <si>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</si>
  <si>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</si>
  <si>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</si>
  <si>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</si>
  <si>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</si>
  <si>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</si>
  <si>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</si>
  <si>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</si>
  <si>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</si>
  <si>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</si>
  <si>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</si>
  <si>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</si>
  <si>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</si>
  <si>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</si>
  <si>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</si>
  <si>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</si>
  <si>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</si>
  <si>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</si>
  <si>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</si>
  <si>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</si>
  <si>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</si>
  <si>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</si>
  <si>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</si>
  <si>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</si>
  <si>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</si>
  <si>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</si>
  <si>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</si>
  <si>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</si>
  <si>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</si>
  <si>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</si>
  <si>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</si>
  <si>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</si>
  <si>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</si>
  <si>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</si>
  <si>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</si>
  <si>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</si>
  <si>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</si>
  <si>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</si>
  <si>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</si>
  <si>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</si>
  <si>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</si>
  <si>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</si>
  <si>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</si>
  <si>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</si>
  <si>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</si>
  <si>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</si>
  <si>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</si>
  <si>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</si>
  <si>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</si>
  <si>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</si>
  <si>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</si>
  <si>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</si>
  <si>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</si>
  <si>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</si>
  <si>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</si>
  <si>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</si>
  <si>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</si>
  <si>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</si>
  <si>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</si>
  <si>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</si>
  <si>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</si>
  <si>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</si>
  <si>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</si>
  <si>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</si>
  <si>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</si>
  <si>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</si>
  <si>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</si>
  <si>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</si>
  <si>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</si>
  <si>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</si>
  <si>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</si>
  <si>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</si>
  <si>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</si>
  <si>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</si>
  <si>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</si>
  <si>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</si>
  <si>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</si>
  <si>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</si>
  <si>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</si>
  <si>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</si>
  <si>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</si>
  <si>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</si>
  <si>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</si>
  <si>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</si>
  <si>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</si>
  <si>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</si>
  <si>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</si>
  <si>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</si>
  <si>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</si>
  <si>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</si>
  <si>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</si>
  <si>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</si>
  <si>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</si>
  <si>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244 -13-35</t>
  </si>
  <si>
    <t>uklr2006@mail.ru</t>
  </si>
  <si>
    <t>5  этажей</t>
  </si>
  <si>
    <t>4 подъезда</t>
  </si>
  <si>
    <t>№ 83 В по ул. Луговой</t>
  </si>
  <si>
    <t xml:space="preserve">                                                 01  январь 2008</t>
  </si>
  <si>
    <t>луговая, 83 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</si>
  <si>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</si>
  <si>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</si>
  <si>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</si>
  <si>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</si>
  <si>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</si>
  <si>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</si>
  <si>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</si>
  <si>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</si>
  <si>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</si>
  <si>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</si>
  <si>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</si>
  <si>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</si>
  <si>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</si>
  <si>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</si>
  <si>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</si>
  <si>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</si>
  <si>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Луговая,75</t>
  </si>
  <si>
    <t xml:space="preserve">ул.Тунгусская, 8 </t>
  </si>
  <si>
    <t>количество зарегистрированных</t>
  </si>
  <si>
    <t>179 чел</t>
  </si>
  <si>
    <t>расшифровка статьи "содержание жилья"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</si>
  <si>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</si>
  <si>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</si>
  <si>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</si>
  <si>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</si>
  <si>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</si>
  <si>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</si>
  <si>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</si>
  <si>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исполнитель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</si>
  <si>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</si>
  <si>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</si>
  <si>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</si>
  <si>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</si>
  <si>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</si>
  <si>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</si>
  <si>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Текущий ремонт коммуникаций, проходящих через нежилые помещения</t>
  </si>
  <si>
    <t>всего по дому: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</si>
  <si>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</si>
  <si>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</si>
  <si>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</si>
  <si>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</si>
  <si>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</si>
  <si>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3.Перечень работ, выполненных по статье " Текущий ремонт" в 2018 году</t>
  </si>
  <si>
    <t>установка спортивного комплекса</t>
  </si>
  <si>
    <t>компл</t>
  </si>
  <si>
    <t>Игра ВЛ</t>
  </si>
  <si>
    <t>Установка дивана паркового, урны</t>
  </si>
  <si>
    <t>ограждение детской площадки</t>
  </si>
  <si>
    <t>37,5 кв.м</t>
  </si>
  <si>
    <t>ООО ТСГ</t>
  </si>
  <si>
    <t>План по статье "текущий ремонт" на 2019 год.</t>
  </si>
  <si>
    <t xml:space="preserve"> Предложение Управляющей компании:  ремонт системы электроснабжения, частичный ремонт кровли. Замена двери на тепловой узел.</t>
  </si>
  <si>
    <r>
      <t xml:space="preserve">ИСХ №  </t>
    </r>
    <r>
      <rPr>
        <b/>
        <u/>
        <sz val="9"/>
        <color theme="1"/>
        <rFont val="Calibri"/>
        <family val="2"/>
        <charset val="204"/>
        <scheme val="minor"/>
      </rPr>
      <t xml:space="preserve"> 270/02 от 11.02.2019 г.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</si>
</sst>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9" xfId="0" applyBorder="1" applyAlignment="1"/>
    <xf numFmtId="0" fontId="7" fillId="0" borderId="8" xfId="0" applyFont="1" applyBorder="1" applyAlignment="1"/>
    <xf numFmtId="0" fontId="0" fillId="0" borderId="8" xfId="0" applyBorder="1" applyAlignment="1"/>
    <xf numFmtId="0" fontId="0" fillId="2" borderId="6" xfId="0" applyFill="1" applyBorder="1" applyAlignment="1">
      <alignment wrapText="1"/>
    </xf>
    <xf numFmtId="0" fontId="9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138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4" t="s">
        <v>98</v>
      </c>
    </row>
    <row r="4" spans="1:4" ht="14.25" customHeight="1" x14ac:dyDescent="0.25">
      <c r="A4" s="22" t="s">
        <v>153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5" t="s">
        <v>13</v>
      </c>
      <c r="D9" s="96"/>
    </row>
    <row r="10" spans="1:4" s="3" customFormat="1" ht="24" customHeight="1" x14ac:dyDescent="0.25">
      <c r="A10" s="12" t="s">
        <v>2</v>
      </c>
      <c r="B10" s="15" t="s">
        <v>14</v>
      </c>
      <c r="C10" s="97" t="s">
        <v>90</v>
      </c>
      <c r="D10" s="98"/>
    </row>
    <row r="11" spans="1:4" s="3" customFormat="1" ht="15" customHeight="1" x14ac:dyDescent="0.25">
      <c r="A11" s="12" t="s">
        <v>3</v>
      </c>
      <c r="B11" s="13" t="s">
        <v>15</v>
      </c>
      <c r="C11" s="95" t="s">
        <v>16</v>
      </c>
      <c r="D11" s="96"/>
    </row>
    <row r="12" spans="1:4" s="3" customFormat="1" ht="15" customHeight="1" x14ac:dyDescent="0.25">
      <c r="A12" s="64" t="s">
        <v>4</v>
      </c>
      <c r="B12" s="65" t="s">
        <v>101</v>
      </c>
      <c r="C12" s="60" t="s">
        <v>102</v>
      </c>
      <c r="D12" s="61" t="s">
        <v>103</v>
      </c>
    </row>
    <row r="13" spans="1:4" s="3" customFormat="1" ht="15" customHeight="1" x14ac:dyDescent="0.25">
      <c r="A13" s="66"/>
      <c r="B13" s="67"/>
      <c r="C13" s="60" t="s">
        <v>104</v>
      </c>
      <c r="D13" s="61" t="s">
        <v>105</v>
      </c>
    </row>
    <row r="14" spans="1:4" s="3" customFormat="1" ht="15" customHeight="1" x14ac:dyDescent="0.25">
      <c r="A14" s="66"/>
      <c r="B14" s="67"/>
      <c r="C14" s="60" t="s">
        <v>106</v>
      </c>
      <c r="D14" s="61" t="s">
        <v>107</v>
      </c>
    </row>
    <row r="15" spans="1:4" s="3" customFormat="1" ht="15" customHeight="1" x14ac:dyDescent="0.25">
      <c r="A15" s="66"/>
      <c r="B15" s="67"/>
      <c r="C15" s="60" t="s">
        <v>108</v>
      </c>
      <c r="D15" s="61" t="s">
        <v>109</v>
      </c>
    </row>
    <row r="16" spans="1:4" s="3" customFormat="1" ht="15" customHeight="1" x14ac:dyDescent="0.25">
      <c r="A16" s="66"/>
      <c r="B16" s="67"/>
      <c r="C16" s="60" t="s">
        <v>110</v>
      </c>
      <c r="D16" s="61" t="s">
        <v>111</v>
      </c>
    </row>
    <row r="17" spans="1:5" s="3" customFormat="1" ht="15" customHeight="1" x14ac:dyDescent="0.25">
      <c r="A17" s="66"/>
      <c r="B17" s="67"/>
      <c r="C17" s="60" t="s">
        <v>112</v>
      </c>
      <c r="D17" s="61" t="s">
        <v>113</v>
      </c>
    </row>
    <row r="18" spans="1:5" s="3" customFormat="1" ht="15" customHeight="1" x14ac:dyDescent="0.25">
      <c r="A18" s="68"/>
      <c r="B18" s="69"/>
      <c r="C18" s="60" t="s">
        <v>114</v>
      </c>
      <c r="D18" s="61" t="s">
        <v>115</v>
      </c>
    </row>
    <row r="19" spans="1:5" s="3" customFormat="1" ht="14.25" customHeight="1" x14ac:dyDescent="0.25">
      <c r="A19" s="12" t="s">
        <v>5</v>
      </c>
      <c r="B19" s="13" t="s">
        <v>17</v>
      </c>
      <c r="C19" s="99" t="s">
        <v>95</v>
      </c>
      <c r="D19" s="100"/>
    </row>
    <row r="20" spans="1:5" s="3" customFormat="1" x14ac:dyDescent="0.25">
      <c r="A20" s="12" t="s">
        <v>6</v>
      </c>
      <c r="B20" s="13" t="s">
        <v>18</v>
      </c>
      <c r="C20" s="101" t="s">
        <v>57</v>
      </c>
      <c r="D20" s="102"/>
    </row>
    <row r="21" spans="1:5" s="3" customFormat="1" ht="16.5" customHeight="1" x14ac:dyDescent="0.25">
      <c r="A21" s="12" t="s">
        <v>7</v>
      </c>
      <c r="B21" s="13" t="s">
        <v>19</v>
      </c>
      <c r="C21" s="97" t="s">
        <v>20</v>
      </c>
      <c r="D21" s="98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03" t="s">
        <v>27</v>
      </c>
      <c r="B26" s="104"/>
      <c r="C26" s="104"/>
      <c r="D26" s="105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92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93</v>
      </c>
      <c r="C30" s="6" t="s">
        <v>117</v>
      </c>
      <c r="D30" s="10" t="s">
        <v>94</v>
      </c>
      <c r="E30" t="s">
        <v>89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118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52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2">
        <v>1968</v>
      </c>
      <c r="D40" s="93"/>
    </row>
    <row r="41" spans="1:4" x14ac:dyDescent="0.25">
      <c r="A41" s="7">
        <v>2</v>
      </c>
      <c r="B41" s="6" t="s">
        <v>38</v>
      </c>
      <c r="C41" s="92" t="s">
        <v>96</v>
      </c>
      <c r="D41" s="93"/>
    </row>
    <row r="42" spans="1:4" ht="15" customHeight="1" x14ac:dyDescent="0.25">
      <c r="A42" s="7">
        <v>3</v>
      </c>
      <c r="B42" s="6" t="s">
        <v>39</v>
      </c>
      <c r="C42" s="92" t="s">
        <v>97</v>
      </c>
      <c r="D42" s="94"/>
    </row>
    <row r="43" spans="1:4" x14ac:dyDescent="0.25">
      <c r="A43" s="7">
        <v>4</v>
      </c>
      <c r="B43" s="6" t="s">
        <v>37</v>
      </c>
      <c r="C43" s="92" t="s">
        <v>58</v>
      </c>
      <c r="D43" s="94"/>
    </row>
    <row r="44" spans="1:4" x14ac:dyDescent="0.25">
      <c r="A44" s="7">
        <v>5</v>
      </c>
      <c r="B44" s="6" t="s">
        <v>40</v>
      </c>
      <c r="C44" s="92" t="s">
        <v>58</v>
      </c>
      <c r="D44" s="94"/>
    </row>
    <row r="45" spans="1:4" x14ac:dyDescent="0.25">
      <c r="A45" s="7">
        <v>6</v>
      </c>
      <c r="B45" s="6" t="s">
        <v>119</v>
      </c>
      <c r="C45" s="92" t="s">
        <v>120</v>
      </c>
      <c r="D45" s="106"/>
    </row>
    <row r="46" spans="1:4" x14ac:dyDescent="0.25">
      <c r="A46" s="7">
        <v>7</v>
      </c>
      <c r="B46" s="6" t="s">
        <v>41</v>
      </c>
      <c r="C46" s="92">
        <v>3516.3</v>
      </c>
      <c r="D46" s="93"/>
    </row>
    <row r="47" spans="1:4" ht="15" customHeight="1" x14ac:dyDescent="0.25">
      <c r="A47" s="7">
        <v>8</v>
      </c>
      <c r="B47" s="6" t="s">
        <v>42</v>
      </c>
      <c r="C47" s="92">
        <v>71</v>
      </c>
      <c r="D47" s="93"/>
    </row>
    <row r="48" spans="1:4" x14ac:dyDescent="0.25">
      <c r="A48" s="7">
        <v>9</v>
      </c>
      <c r="B48" s="6" t="s">
        <v>43</v>
      </c>
      <c r="C48" s="92">
        <v>541.79999999999995</v>
      </c>
      <c r="D48" s="93"/>
    </row>
    <row r="49" spans="1:3" x14ac:dyDescent="0.25">
      <c r="B49" s="19" t="s">
        <v>91</v>
      </c>
      <c r="C49" s="57" t="s">
        <v>99</v>
      </c>
    </row>
    <row r="50" spans="1:3" ht="15" customHeight="1" x14ac:dyDescent="0.25">
      <c r="A50" s="4"/>
    </row>
    <row r="51" spans="1:3" x14ac:dyDescent="0.25">
      <c r="A51" s="4"/>
    </row>
    <row r="53" spans="1:3" ht="15" customHeight="1" x14ac:dyDescent="0.25"/>
  </sheetData>
  <mergeCells count="16">
    <mergeCell ref="C46:D46"/>
    <mergeCell ref="C47:D47"/>
    <mergeCell ref="C48:D48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5:D45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43" workbookViewId="0">
      <selection activeCell="K27" sqref="K27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140625" customWidth="1"/>
    <col min="8" max="8" width="12" customWidth="1"/>
  </cols>
  <sheetData>
    <row r="1" spans="1:8" x14ac:dyDescent="0.25">
      <c r="A1" s="4" t="s">
        <v>123</v>
      </c>
      <c r="B1"/>
      <c r="C1" s="42"/>
      <c r="D1" s="42"/>
    </row>
    <row r="2" spans="1:8" ht="13.5" customHeight="1" x14ac:dyDescent="0.25">
      <c r="A2" s="4" t="s">
        <v>139</v>
      </c>
      <c r="B2"/>
      <c r="C2" s="42"/>
      <c r="D2" s="42"/>
    </row>
    <row r="3" spans="1:8" ht="56.25" customHeight="1" x14ac:dyDescent="0.25">
      <c r="A3" s="115" t="s">
        <v>64</v>
      </c>
      <c r="B3" s="116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2.5" customHeight="1" x14ac:dyDescent="0.25">
      <c r="A4" s="121" t="s">
        <v>140</v>
      </c>
      <c r="B4" s="122"/>
      <c r="C4" s="43"/>
      <c r="D4" s="32">
        <v>-17.59</v>
      </c>
      <c r="E4" s="32"/>
      <c r="F4" s="32"/>
      <c r="G4" s="44"/>
      <c r="H4" s="32"/>
    </row>
    <row r="5" spans="1:8" ht="18.75" customHeight="1" x14ac:dyDescent="0.25">
      <c r="A5" s="74" t="s">
        <v>124</v>
      </c>
      <c r="B5" s="75"/>
      <c r="C5" s="43"/>
      <c r="D5" s="32">
        <v>261.37</v>
      </c>
      <c r="E5" s="32"/>
      <c r="F5" s="32"/>
      <c r="G5" s="44"/>
      <c r="H5" s="32"/>
    </row>
    <row r="6" spans="1:8" ht="15.75" customHeight="1" x14ac:dyDescent="0.25">
      <c r="A6" s="74" t="s">
        <v>125</v>
      </c>
      <c r="B6" s="75"/>
      <c r="C6" s="43"/>
      <c r="D6" s="32">
        <v>-278.95999999999998</v>
      </c>
      <c r="E6" s="32"/>
      <c r="F6" s="32"/>
      <c r="G6" s="44"/>
      <c r="H6" s="32"/>
    </row>
    <row r="7" spans="1:8" ht="19.5" customHeight="1" x14ac:dyDescent="0.25">
      <c r="A7" s="118" t="s">
        <v>141</v>
      </c>
      <c r="B7" s="106"/>
      <c r="C7" s="106"/>
      <c r="D7" s="106"/>
      <c r="E7" s="106"/>
      <c r="F7" s="106"/>
      <c r="G7" s="106"/>
      <c r="H7" s="114"/>
    </row>
    <row r="8" spans="1:8" ht="17.25" customHeight="1" x14ac:dyDescent="0.25">
      <c r="A8" s="115" t="s">
        <v>71</v>
      </c>
      <c r="B8" s="109"/>
      <c r="C8" s="36">
        <v>15.83</v>
      </c>
      <c r="D8" s="33">
        <v>-265.18</v>
      </c>
      <c r="E8" s="33">
        <f>E12+E15+E18+E21</f>
        <v>657.30000000000007</v>
      </c>
      <c r="F8" s="33">
        <f>F12+F15+F18+F21</f>
        <v>607.41999999999996</v>
      </c>
      <c r="G8" s="33">
        <f>G12+G15+G18+G21</f>
        <v>607.41999999999996</v>
      </c>
      <c r="H8" s="90">
        <f>F8-E8+D8</f>
        <v>-315.06000000000012</v>
      </c>
    </row>
    <row r="9" spans="1:8" x14ac:dyDescent="0.25">
      <c r="A9" s="45" t="s">
        <v>72</v>
      </c>
      <c r="B9" s="46"/>
      <c r="C9" s="7">
        <v>14.25</v>
      </c>
      <c r="D9" s="7">
        <v>-238.67</v>
      </c>
      <c r="E9" s="90">
        <f t="shared" ref="E9:G9" si="0">E8-E10</f>
        <v>591.57000000000005</v>
      </c>
      <c r="F9" s="90">
        <f t="shared" si="0"/>
        <v>546.678</v>
      </c>
      <c r="G9" s="90">
        <f t="shared" si="0"/>
        <v>546.678</v>
      </c>
      <c r="H9" s="90">
        <f t="shared" ref="H9:H10" si="1">F9-E9+D9</f>
        <v>-283.56200000000001</v>
      </c>
    </row>
    <row r="10" spans="1:8" x14ac:dyDescent="0.25">
      <c r="A10" s="117" t="s">
        <v>73</v>
      </c>
      <c r="B10" s="106"/>
      <c r="C10" s="7">
        <v>1.58</v>
      </c>
      <c r="D10" s="7">
        <v>-26.51</v>
      </c>
      <c r="E10" s="90">
        <f t="shared" ref="E10:F10" si="2">E8*10%</f>
        <v>65.73</v>
      </c>
      <c r="F10" s="90">
        <f t="shared" si="2"/>
        <v>60.741999999999997</v>
      </c>
      <c r="G10" s="90">
        <f t="shared" ref="G10" si="3">G8*10%</f>
        <v>60.741999999999997</v>
      </c>
      <c r="H10" s="90">
        <f t="shared" si="1"/>
        <v>-31.498000000000008</v>
      </c>
    </row>
    <row r="11" spans="1:8" ht="12.75" customHeight="1" x14ac:dyDescent="0.25">
      <c r="A11" s="118" t="s">
        <v>121</v>
      </c>
      <c r="B11" s="108"/>
      <c r="C11" s="108"/>
      <c r="D11" s="108"/>
      <c r="E11" s="108"/>
      <c r="F11" s="108"/>
      <c r="G11" s="108"/>
      <c r="H11" s="109"/>
    </row>
    <row r="12" spans="1:8" x14ac:dyDescent="0.25">
      <c r="A12" s="119" t="s">
        <v>55</v>
      </c>
      <c r="B12" s="120"/>
      <c r="C12" s="36">
        <v>5.65</v>
      </c>
      <c r="D12" s="33">
        <v>-100.35</v>
      </c>
      <c r="E12" s="33">
        <v>235.05</v>
      </c>
      <c r="F12" s="33">
        <v>217.88</v>
      </c>
      <c r="G12" s="33">
        <v>217.88</v>
      </c>
      <c r="H12" s="90">
        <f t="shared" ref="H12:H23" si="4">F12-E12+D12</f>
        <v>-117.52000000000001</v>
      </c>
    </row>
    <row r="13" spans="1:8" x14ac:dyDescent="0.25">
      <c r="A13" s="45" t="s">
        <v>72</v>
      </c>
      <c r="B13" s="46"/>
      <c r="C13" s="7">
        <v>5.08</v>
      </c>
      <c r="D13" s="7">
        <v>-90.32</v>
      </c>
      <c r="E13" s="90">
        <f>E12-E14</f>
        <v>211.54500000000002</v>
      </c>
      <c r="F13" s="90">
        <f t="shared" ref="F13:G13" si="5">F12-F14</f>
        <v>196.09199999999998</v>
      </c>
      <c r="G13" s="90">
        <f t="shared" si="5"/>
        <v>196.09199999999998</v>
      </c>
      <c r="H13" s="90">
        <f t="shared" si="4"/>
        <v>-105.77300000000002</v>
      </c>
    </row>
    <row r="14" spans="1:8" x14ac:dyDescent="0.25">
      <c r="A14" s="117" t="s">
        <v>73</v>
      </c>
      <c r="B14" s="106"/>
      <c r="C14" s="7">
        <v>0.56999999999999995</v>
      </c>
      <c r="D14" s="7">
        <v>-10.029999999999999</v>
      </c>
      <c r="E14" s="90">
        <f>E12*10%</f>
        <v>23.505000000000003</v>
      </c>
      <c r="F14" s="90">
        <f t="shared" ref="F14" si="6">F12*10%</f>
        <v>21.788</v>
      </c>
      <c r="G14" s="90">
        <f t="shared" ref="G14" si="7">G12*10%</f>
        <v>21.788</v>
      </c>
      <c r="H14" s="90">
        <f t="shared" si="4"/>
        <v>-11.747000000000002</v>
      </c>
    </row>
    <row r="15" spans="1:8" ht="23.25" customHeight="1" x14ac:dyDescent="0.25">
      <c r="A15" s="119" t="s">
        <v>46</v>
      </c>
      <c r="B15" s="120"/>
      <c r="C15" s="36">
        <v>3.45</v>
      </c>
      <c r="D15" s="33">
        <v>-60.57</v>
      </c>
      <c r="E15" s="33">
        <v>143.52000000000001</v>
      </c>
      <c r="F15" s="33">
        <v>133.04</v>
      </c>
      <c r="G15" s="33">
        <v>133.04</v>
      </c>
      <c r="H15" s="90">
        <f t="shared" si="4"/>
        <v>-71.050000000000011</v>
      </c>
    </row>
    <row r="16" spans="1:8" x14ac:dyDescent="0.25">
      <c r="A16" s="45" t="s">
        <v>72</v>
      </c>
      <c r="B16" s="46"/>
      <c r="C16" s="7">
        <v>3.1</v>
      </c>
      <c r="D16" s="7">
        <v>-54.5</v>
      </c>
      <c r="E16" s="90">
        <f t="shared" ref="E16:G16" si="8">E15-E17</f>
        <v>129.16800000000001</v>
      </c>
      <c r="F16" s="90">
        <f t="shared" si="8"/>
        <v>119.73599999999999</v>
      </c>
      <c r="G16" s="90">
        <f t="shared" si="8"/>
        <v>119.73599999999999</v>
      </c>
      <c r="H16" s="90">
        <f t="shared" si="4"/>
        <v>-63.932000000000016</v>
      </c>
    </row>
    <row r="17" spans="1:8" ht="15" customHeight="1" x14ac:dyDescent="0.25">
      <c r="A17" s="117" t="s">
        <v>73</v>
      </c>
      <c r="B17" s="106"/>
      <c r="C17" s="7">
        <v>0.35</v>
      </c>
      <c r="D17" s="7">
        <v>-6.07</v>
      </c>
      <c r="E17" s="90">
        <f t="shared" ref="E17:F17" si="9">E15*10%</f>
        <v>14.352000000000002</v>
      </c>
      <c r="F17" s="90">
        <f t="shared" si="9"/>
        <v>13.304</v>
      </c>
      <c r="G17" s="90">
        <f t="shared" ref="G17" si="10">G15*10%</f>
        <v>13.304</v>
      </c>
      <c r="H17" s="90">
        <f t="shared" si="4"/>
        <v>-7.1180000000000021</v>
      </c>
    </row>
    <row r="18" spans="1:8" ht="15" customHeight="1" x14ac:dyDescent="0.25">
      <c r="A18" s="119" t="s">
        <v>56</v>
      </c>
      <c r="B18" s="120"/>
      <c r="C18" s="43">
        <v>2.37</v>
      </c>
      <c r="D18" s="33">
        <v>-41.87</v>
      </c>
      <c r="E18" s="33">
        <v>98.59</v>
      </c>
      <c r="F18" s="33">
        <v>91.39</v>
      </c>
      <c r="G18" s="33">
        <v>91.39</v>
      </c>
      <c r="H18" s="90">
        <f t="shared" si="4"/>
        <v>-49.07</v>
      </c>
    </row>
    <row r="19" spans="1:8" ht="13.5" customHeight="1" x14ac:dyDescent="0.25">
      <c r="A19" s="45" t="s">
        <v>72</v>
      </c>
      <c r="B19" s="46"/>
      <c r="C19" s="7">
        <v>2.13</v>
      </c>
      <c r="D19" s="7">
        <v>-37.69</v>
      </c>
      <c r="E19" s="90">
        <f t="shared" ref="E19:G19" si="11">E18-E20</f>
        <v>88.730999999999995</v>
      </c>
      <c r="F19" s="90">
        <f t="shared" si="11"/>
        <v>82.251000000000005</v>
      </c>
      <c r="G19" s="90">
        <f t="shared" si="11"/>
        <v>82.251000000000005</v>
      </c>
      <c r="H19" s="90">
        <f t="shared" si="4"/>
        <v>-44.169999999999987</v>
      </c>
    </row>
    <row r="20" spans="1:8" ht="12.75" customHeight="1" x14ac:dyDescent="0.25">
      <c r="A20" s="117" t="s">
        <v>73</v>
      </c>
      <c r="B20" s="106"/>
      <c r="C20" s="7">
        <v>0.24</v>
      </c>
      <c r="D20" s="7">
        <v>-4.18</v>
      </c>
      <c r="E20" s="90">
        <f t="shared" ref="E20:F20" si="12">E18*10%</f>
        <v>9.8590000000000018</v>
      </c>
      <c r="F20" s="90">
        <f t="shared" si="12"/>
        <v>9.1390000000000011</v>
      </c>
      <c r="G20" s="90">
        <f t="shared" ref="G20" si="13">G18*10%</f>
        <v>9.1390000000000011</v>
      </c>
      <c r="H20" s="90">
        <f t="shared" si="4"/>
        <v>-4.9000000000000004</v>
      </c>
    </row>
    <row r="21" spans="1:8" ht="14.25" customHeight="1" x14ac:dyDescent="0.25">
      <c r="A21" s="10" t="s">
        <v>47</v>
      </c>
      <c r="B21" s="47"/>
      <c r="C21" s="35">
        <v>4.3600000000000003</v>
      </c>
      <c r="D21" s="7">
        <v>-62.39</v>
      </c>
      <c r="E21" s="7">
        <v>180.14</v>
      </c>
      <c r="F21" s="7">
        <v>165.11</v>
      </c>
      <c r="G21" s="7">
        <v>165.11</v>
      </c>
      <c r="H21" s="90">
        <f t="shared" si="4"/>
        <v>-77.419999999999973</v>
      </c>
    </row>
    <row r="22" spans="1:8" ht="14.25" customHeight="1" x14ac:dyDescent="0.25">
      <c r="A22" s="45" t="s">
        <v>72</v>
      </c>
      <c r="B22" s="46"/>
      <c r="C22" s="7">
        <v>3.92</v>
      </c>
      <c r="D22" s="7">
        <v>-56.11</v>
      </c>
      <c r="E22" s="90">
        <f t="shared" ref="E22:G22" si="14">E21-E23</f>
        <v>162.12599999999998</v>
      </c>
      <c r="F22" s="90">
        <f t="shared" si="14"/>
        <v>148.59900000000002</v>
      </c>
      <c r="G22" s="90">
        <f t="shared" si="14"/>
        <v>148.59900000000002</v>
      </c>
      <c r="H22" s="90">
        <f t="shared" si="4"/>
        <v>-69.636999999999958</v>
      </c>
    </row>
    <row r="23" spans="1:8" x14ac:dyDescent="0.25">
      <c r="A23" s="117" t="s">
        <v>73</v>
      </c>
      <c r="B23" s="106"/>
      <c r="C23" s="7">
        <v>0.44</v>
      </c>
      <c r="D23" s="7">
        <v>-6.28</v>
      </c>
      <c r="E23" s="90">
        <f t="shared" ref="E23:F23" si="15">E21*10%</f>
        <v>18.013999999999999</v>
      </c>
      <c r="F23" s="90">
        <f t="shared" si="15"/>
        <v>16.511000000000003</v>
      </c>
      <c r="G23" s="90">
        <f t="shared" ref="G23" si="16">G21*10%</f>
        <v>16.511000000000003</v>
      </c>
      <c r="H23" s="90">
        <f t="shared" si="4"/>
        <v>-7.7829999999999968</v>
      </c>
    </row>
    <row r="24" spans="1:8" ht="9.75" customHeight="1" x14ac:dyDescent="0.25">
      <c r="A24" s="62"/>
      <c r="B24" s="63"/>
      <c r="C24" s="7"/>
      <c r="D24" s="7"/>
      <c r="E24" s="7"/>
      <c r="F24" s="7"/>
      <c r="G24" s="7"/>
      <c r="H24" s="90"/>
    </row>
    <row r="25" spans="1:8" ht="15" customHeight="1" x14ac:dyDescent="0.25">
      <c r="A25" s="115" t="s">
        <v>48</v>
      </c>
      <c r="B25" s="109"/>
      <c r="C25" s="35">
        <v>5.29</v>
      </c>
      <c r="D25" s="35">
        <v>253.17</v>
      </c>
      <c r="E25" s="35">
        <v>217.4</v>
      </c>
      <c r="F25" s="36">
        <v>201.43</v>
      </c>
      <c r="G25" s="88">
        <f>G26+G27</f>
        <v>184.12</v>
      </c>
      <c r="H25" s="91">
        <f>F25-E25+D25+F25-G25</f>
        <v>254.51</v>
      </c>
    </row>
    <row r="26" spans="1:8" ht="14.25" customHeight="1" x14ac:dyDescent="0.25">
      <c r="A26" s="45" t="s">
        <v>74</v>
      </c>
      <c r="B26" s="46"/>
      <c r="C26" s="7">
        <v>4.76</v>
      </c>
      <c r="D26" s="7">
        <v>257.63</v>
      </c>
      <c r="E26" s="90">
        <f t="shared" ref="E26" si="17">E25-E27</f>
        <v>195.66</v>
      </c>
      <c r="F26" s="90">
        <f t="shared" ref="F26" si="18">F25-F27</f>
        <v>181.28700000000001</v>
      </c>
      <c r="G26" s="59">
        <v>163.98</v>
      </c>
      <c r="H26" s="90">
        <f t="shared" ref="H26" si="19">F26-E25:E26+D26+F26-G26</f>
        <v>260.56399999999996</v>
      </c>
    </row>
    <row r="27" spans="1:8" ht="15" customHeight="1" x14ac:dyDescent="0.25">
      <c r="A27" s="117" t="s">
        <v>73</v>
      </c>
      <c r="B27" s="106"/>
      <c r="C27" s="7">
        <v>0.53</v>
      </c>
      <c r="D27" s="7">
        <v>-4.46</v>
      </c>
      <c r="E27" s="90">
        <f t="shared" ref="E27:F27" si="20">E25*10%</f>
        <v>21.740000000000002</v>
      </c>
      <c r="F27" s="90">
        <f t="shared" si="20"/>
        <v>20.143000000000001</v>
      </c>
      <c r="G27" s="7">
        <v>20.14</v>
      </c>
      <c r="H27" s="90">
        <f>F27-E26:E27+D27+F27-G27</f>
        <v>-6.054000000000002</v>
      </c>
    </row>
    <row r="28" spans="1:8" ht="15" customHeight="1" x14ac:dyDescent="0.25">
      <c r="A28" s="85"/>
      <c r="B28" s="84"/>
      <c r="C28" s="7"/>
      <c r="D28" s="7"/>
      <c r="E28" s="7"/>
      <c r="F28" s="7"/>
      <c r="G28" s="83"/>
      <c r="H28" s="7"/>
    </row>
    <row r="29" spans="1:8" ht="15" customHeight="1" x14ac:dyDescent="0.25">
      <c r="A29" s="123" t="s">
        <v>130</v>
      </c>
      <c r="B29" s="124"/>
      <c r="C29" s="35"/>
      <c r="D29" s="35">
        <v>-9.32</v>
      </c>
      <c r="E29" s="35">
        <f>E31+E32+E33+E34</f>
        <v>40.97</v>
      </c>
      <c r="F29" s="35">
        <f>F31+F32+F33+F34</f>
        <v>38.169999999999995</v>
      </c>
      <c r="G29" s="88">
        <v>38.17</v>
      </c>
      <c r="H29" s="35">
        <f t="shared" ref="H29" si="21">F29-E28:E29+D29+F29-G29</f>
        <v>-12.120000000000012</v>
      </c>
    </row>
    <row r="30" spans="1:8" ht="15" customHeight="1" x14ac:dyDescent="0.25">
      <c r="A30" s="45" t="s">
        <v>131</v>
      </c>
      <c r="B30" s="87"/>
      <c r="C30" s="7"/>
      <c r="D30" s="7"/>
      <c r="E30" s="7"/>
      <c r="F30" s="7"/>
      <c r="G30" s="82"/>
      <c r="H30" s="7"/>
    </row>
    <row r="31" spans="1:8" ht="15" customHeight="1" x14ac:dyDescent="0.25">
      <c r="A31" s="136" t="s">
        <v>132</v>
      </c>
      <c r="B31" s="137"/>
      <c r="C31" s="7"/>
      <c r="D31" s="7">
        <v>-0.55000000000000004</v>
      </c>
      <c r="E31" s="7">
        <v>3.75</v>
      </c>
      <c r="F31" s="7">
        <v>3.43</v>
      </c>
      <c r="G31" s="7">
        <v>3.43</v>
      </c>
      <c r="H31" s="7">
        <f t="shared" ref="H31:H34" si="22">F31-E31</f>
        <v>-0.31999999999999984</v>
      </c>
    </row>
    <row r="32" spans="1:8" ht="15" customHeight="1" x14ac:dyDescent="0.25">
      <c r="A32" s="136" t="s">
        <v>134</v>
      </c>
      <c r="B32" s="137"/>
      <c r="C32" s="7"/>
      <c r="D32" s="7">
        <v>-3.15</v>
      </c>
      <c r="E32" s="7">
        <v>16.649999999999999</v>
      </c>
      <c r="F32" s="7">
        <v>15.4</v>
      </c>
      <c r="G32" s="7">
        <v>15.4</v>
      </c>
      <c r="H32" s="7">
        <f t="shared" si="22"/>
        <v>-1.2499999999999982</v>
      </c>
    </row>
    <row r="33" spans="1:8" ht="15" customHeight="1" x14ac:dyDescent="0.25">
      <c r="A33" s="136" t="s">
        <v>135</v>
      </c>
      <c r="B33" s="137"/>
      <c r="C33" s="7"/>
      <c r="D33" s="7">
        <v>-5.26</v>
      </c>
      <c r="E33" s="7">
        <v>16.989999999999998</v>
      </c>
      <c r="F33" s="7">
        <v>16.079999999999998</v>
      </c>
      <c r="G33" s="7">
        <v>16.079999999999998</v>
      </c>
      <c r="H33" s="7">
        <f t="shared" si="22"/>
        <v>-0.91000000000000014</v>
      </c>
    </row>
    <row r="34" spans="1:8" ht="15" customHeight="1" x14ac:dyDescent="0.25">
      <c r="A34" s="136" t="s">
        <v>133</v>
      </c>
      <c r="B34" s="137"/>
      <c r="C34" s="7"/>
      <c r="D34" s="7">
        <v>-0.36</v>
      </c>
      <c r="E34" s="7">
        <v>3.58</v>
      </c>
      <c r="F34" s="7">
        <v>3.26</v>
      </c>
      <c r="G34" s="7">
        <v>3.26</v>
      </c>
      <c r="H34" s="7">
        <f t="shared" si="22"/>
        <v>-0.32000000000000028</v>
      </c>
    </row>
    <row r="35" spans="1:8" ht="18" customHeight="1" x14ac:dyDescent="0.25">
      <c r="A35" s="123" t="s">
        <v>122</v>
      </c>
      <c r="B35" s="124"/>
      <c r="C35" s="7"/>
      <c r="D35" s="7"/>
      <c r="E35" s="35">
        <f>E8+E25+E29</f>
        <v>915.67000000000007</v>
      </c>
      <c r="F35" s="35">
        <f t="shared" ref="F35:G35" si="23">F8+F25+F29</f>
        <v>847.01999999999987</v>
      </c>
      <c r="G35" s="35">
        <f t="shared" si="23"/>
        <v>829.70999999999992</v>
      </c>
      <c r="H35" s="7"/>
    </row>
    <row r="36" spans="1:8" ht="15" hidden="1" customHeight="1" x14ac:dyDescent="0.25">
      <c r="A36" s="123" t="s">
        <v>126</v>
      </c>
      <c r="B36" s="124"/>
      <c r="C36" s="7"/>
      <c r="D36" s="7"/>
      <c r="E36" s="35" t="e">
        <f>E26+#REF!</f>
        <v>#REF!</v>
      </c>
      <c r="F36" s="35" t="e">
        <f>F26+#REF!</f>
        <v>#REF!</v>
      </c>
      <c r="G36" s="35" t="e">
        <f>G26+#REF!</f>
        <v>#REF!</v>
      </c>
      <c r="H36" s="7"/>
    </row>
    <row r="37" spans="1:8" ht="25.5" customHeight="1" x14ac:dyDescent="0.25">
      <c r="A37" s="134" t="s">
        <v>136</v>
      </c>
      <c r="B37" s="135"/>
      <c r="C37" s="7"/>
      <c r="D37" s="7">
        <v>3.74</v>
      </c>
      <c r="E37" s="35">
        <v>4.51</v>
      </c>
      <c r="F37" s="35">
        <v>4.51</v>
      </c>
      <c r="G37" s="35">
        <v>0.77</v>
      </c>
      <c r="H37" s="35">
        <f t="shared" ref="H37" si="24">F37-E36:E37+D37+F37-G37</f>
        <v>7.48</v>
      </c>
    </row>
    <row r="38" spans="1:8" ht="16.5" customHeight="1" x14ac:dyDescent="0.25">
      <c r="A38" s="86" t="s">
        <v>74</v>
      </c>
      <c r="B38" s="46"/>
      <c r="C38" s="7"/>
      <c r="D38" s="7">
        <v>3.74</v>
      </c>
      <c r="E38" s="35">
        <f>E37-E39</f>
        <v>3.7399999999999998</v>
      </c>
      <c r="F38" s="35">
        <f>F37-F39</f>
        <v>3.7399999999999998</v>
      </c>
      <c r="G38" s="35">
        <v>0</v>
      </c>
      <c r="H38" s="7">
        <v>7.48</v>
      </c>
    </row>
    <row r="39" spans="1:8" ht="15.75" customHeight="1" x14ac:dyDescent="0.25">
      <c r="A39" s="117" t="s">
        <v>73</v>
      </c>
      <c r="B39" s="106"/>
      <c r="C39" s="7"/>
      <c r="D39" s="7">
        <v>0</v>
      </c>
      <c r="E39" s="35">
        <v>0.77</v>
      </c>
      <c r="F39" s="35">
        <v>0.77</v>
      </c>
      <c r="G39" s="35">
        <v>0.77</v>
      </c>
      <c r="H39" s="7">
        <v>0</v>
      </c>
    </row>
    <row r="40" spans="1:8" ht="15.75" customHeight="1" x14ac:dyDescent="0.25">
      <c r="A40" s="89" t="s">
        <v>137</v>
      </c>
      <c r="B40" s="84"/>
      <c r="C40" s="7"/>
      <c r="D40" s="7"/>
      <c r="E40" s="35">
        <f>E35+E37</f>
        <v>920.18000000000006</v>
      </c>
      <c r="F40" s="35">
        <f t="shared" ref="F40:G40" si="25">F35+F37</f>
        <v>851.52999999999986</v>
      </c>
      <c r="G40" s="35">
        <f t="shared" si="25"/>
        <v>830.4799999999999</v>
      </c>
      <c r="H40" s="7"/>
    </row>
    <row r="41" spans="1:8" ht="19.5" customHeight="1" x14ac:dyDescent="0.25">
      <c r="A41" s="127" t="s">
        <v>127</v>
      </c>
      <c r="B41" s="133"/>
      <c r="C41" s="77"/>
      <c r="D41" s="77">
        <v>-17.59</v>
      </c>
      <c r="E41" s="78"/>
      <c r="F41" s="78"/>
      <c r="G41" s="77"/>
      <c r="H41" s="77">
        <f>F40-E40+D41+F40-G40</f>
        <v>-65.190000000000282</v>
      </c>
    </row>
    <row r="42" spans="1:8" ht="26.25" customHeight="1" x14ac:dyDescent="0.25">
      <c r="A42" s="127" t="s">
        <v>142</v>
      </c>
      <c r="B42" s="127"/>
      <c r="C42" s="79"/>
      <c r="D42" s="79"/>
      <c r="E42" s="80"/>
      <c r="F42" s="81"/>
      <c r="G42" s="81"/>
      <c r="H42" s="80">
        <f>H44+H43</f>
        <v>-65.190000000000111</v>
      </c>
    </row>
    <row r="43" spans="1:8" ht="18.75" customHeight="1" x14ac:dyDescent="0.25">
      <c r="A43" s="127" t="s">
        <v>124</v>
      </c>
      <c r="B43" s="128"/>
      <c r="C43" s="79"/>
      <c r="D43" s="79"/>
      <c r="E43" s="80"/>
      <c r="F43" s="81"/>
      <c r="G43" s="81"/>
      <c r="H43" s="78">
        <f>H25+H37</f>
        <v>261.99</v>
      </c>
    </row>
    <row r="44" spans="1:8" ht="15.75" customHeight="1" x14ac:dyDescent="0.25">
      <c r="A44" s="127" t="s">
        <v>125</v>
      </c>
      <c r="B44" s="133"/>
      <c r="C44" s="79"/>
      <c r="D44" s="79"/>
      <c r="E44" s="80"/>
      <c r="F44" s="81"/>
      <c r="G44" s="81"/>
      <c r="H44" s="80">
        <f>H8+H29</f>
        <v>-327.18000000000012</v>
      </c>
    </row>
    <row r="45" spans="1:8" ht="21" customHeight="1" x14ac:dyDescent="0.25">
      <c r="A45" s="129"/>
      <c r="B45" s="130"/>
      <c r="C45" s="130"/>
      <c r="D45" s="130"/>
      <c r="E45" s="130"/>
      <c r="F45" s="130"/>
      <c r="G45" s="130"/>
      <c r="H45" s="130"/>
    </row>
    <row r="46" spans="1:8" ht="18" customHeight="1" x14ac:dyDescent="0.25">
      <c r="A46" s="131" t="s">
        <v>143</v>
      </c>
      <c r="B46" s="132"/>
      <c r="C46" s="132"/>
      <c r="D46" s="132"/>
      <c r="E46" s="132"/>
      <c r="F46" s="132"/>
      <c r="G46" s="132"/>
      <c r="H46" s="132"/>
    </row>
    <row r="47" spans="1:8" ht="30" customHeight="1" x14ac:dyDescent="0.25">
      <c r="A47" s="112" t="s">
        <v>59</v>
      </c>
      <c r="B47" s="106"/>
      <c r="C47" s="106"/>
      <c r="D47" s="114"/>
      <c r="E47" s="37" t="s">
        <v>60</v>
      </c>
      <c r="F47" s="37" t="s">
        <v>61</v>
      </c>
      <c r="G47" s="37" t="s">
        <v>128</v>
      </c>
      <c r="H47" s="6" t="s">
        <v>129</v>
      </c>
    </row>
    <row r="48" spans="1:8" ht="0.75" hidden="1" customHeight="1" x14ac:dyDescent="0.25">
      <c r="A48" s="107"/>
      <c r="B48" s="108"/>
      <c r="C48" s="108"/>
      <c r="D48" s="109"/>
      <c r="E48" s="38"/>
      <c r="F48" s="37"/>
      <c r="G48" s="39"/>
      <c r="H48" s="76"/>
    </row>
    <row r="49" spans="1:8" ht="15.75" customHeight="1" x14ac:dyDescent="0.25">
      <c r="A49" s="125" t="s">
        <v>144</v>
      </c>
      <c r="B49" s="126"/>
      <c r="C49" s="126"/>
      <c r="D49" s="126"/>
      <c r="E49" s="38">
        <v>43374</v>
      </c>
      <c r="F49" s="37" t="s">
        <v>145</v>
      </c>
      <c r="G49" s="39">
        <v>53.66</v>
      </c>
      <c r="H49" s="6" t="s">
        <v>146</v>
      </c>
    </row>
    <row r="50" spans="1:8" ht="15.75" customHeight="1" x14ac:dyDescent="0.25">
      <c r="A50" s="107" t="s">
        <v>147</v>
      </c>
      <c r="B50" s="108"/>
      <c r="C50" s="108"/>
      <c r="D50" s="109"/>
      <c r="E50" s="38">
        <v>43282</v>
      </c>
      <c r="F50" s="37" t="s">
        <v>145</v>
      </c>
      <c r="G50" s="39">
        <v>21.68</v>
      </c>
      <c r="H50" s="6" t="s">
        <v>146</v>
      </c>
    </row>
    <row r="51" spans="1:8" ht="15.75" customHeight="1" x14ac:dyDescent="0.25">
      <c r="A51" s="107" t="s">
        <v>148</v>
      </c>
      <c r="B51" s="108"/>
      <c r="C51" s="108"/>
      <c r="D51" s="109"/>
      <c r="E51" s="38">
        <v>43405</v>
      </c>
      <c r="F51" s="37" t="s">
        <v>149</v>
      </c>
      <c r="G51" s="39">
        <v>88.64</v>
      </c>
      <c r="H51" s="6" t="s">
        <v>150</v>
      </c>
    </row>
    <row r="52" spans="1:8" ht="15.75" customHeight="1" x14ac:dyDescent="0.25">
      <c r="A52" s="107" t="s">
        <v>8</v>
      </c>
      <c r="B52" s="108"/>
      <c r="C52" s="108"/>
      <c r="D52" s="109"/>
      <c r="E52" s="38"/>
      <c r="F52" s="37"/>
      <c r="G52" s="39">
        <f>SUM(G49:G51)</f>
        <v>163.98000000000002</v>
      </c>
      <c r="H52" s="76"/>
    </row>
    <row r="53" spans="1:8" ht="14.25" customHeight="1" x14ac:dyDescent="0.25">
      <c r="A53" s="48"/>
      <c r="B53" s="49"/>
      <c r="C53" s="49"/>
      <c r="D53" s="49"/>
      <c r="E53" s="72"/>
      <c r="F53" s="50"/>
      <c r="G53" s="73"/>
    </row>
    <row r="54" spans="1:8" ht="12.75" customHeight="1" x14ac:dyDescent="0.25">
      <c r="A54" s="48"/>
      <c r="B54" s="49"/>
      <c r="C54" s="49"/>
      <c r="D54" s="49"/>
      <c r="E54" s="72"/>
      <c r="F54" s="50"/>
      <c r="G54" s="73"/>
    </row>
    <row r="55" spans="1:8" ht="12.75" customHeight="1" x14ac:dyDescent="0.25">
      <c r="A55" s="21" t="s">
        <v>49</v>
      </c>
      <c r="D55" s="23"/>
      <c r="E55" s="23"/>
      <c r="F55" s="23"/>
      <c r="G55" s="23"/>
    </row>
    <row r="56" spans="1:8" ht="12.75" customHeight="1" x14ac:dyDescent="0.25">
      <c r="A56" s="21" t="s">
        <v>50</v>
      </c>
      <c r="D56" s="23"/>
      <c r="E56" s="23"/>
      <c r="F56" s="23"/>
      <c r="G56" s="23"/>
    </row>
    <row r="57" spans="1:8" ht="14.25" customHeight="1" x14ac:dyDescent="0.25">
      <c r="A57" s="112" t="s">
        <v>63</v>
      </c>
      <c r="B57" s="106"/>
      <c r="C57" s="106"/>
      <c r="D57" s="106"/>
      <c r="E57" s="114"/>
      <c r="F57" s="41" t="s">
        <v>61</v>
      </c>
      <c r="G57" s="40" t="s">
        <v>62</v>
      </c>
    </row>
    <row r="58" spans="1:8" ht="13.5" customHeight="1" x14ac:dyDescent="0.25">
      <c r="A58" s="107"/>
      <c r="B58" s="108"/>
      <c r="C58" s="108"/>
      <c r="D58" s="108"/>
      <c r="E58" s="109"/>
      <c r="F58" s="37" t="s">
        <v>58</v>
      </c>
      <c r="G58" s="37">
        <v>0</v>
      </c>
    </row>
    <row r="59" spans="1:8" ht="15.75" customHeight="1" x14ac:dyDescent="0.25">
      <c r="A59" s="48"/>
      <c r="B59" s="49"/>
      <c r="C59" s="49"/>
      <c r="D59" s="49"/>
      <c r="E59" s="49"/>
      <c r="F59" s="50"/>
      <c r="G59" s="50"/>
    </row>
    <row r="60" spans="1:8" ht="15" customHeight="1" x14ac:dyDescent="0.25">
      <c r="A60" s="54" t="s">
        <v>75</v>
      </c>
      <c r="B60" s="55"/>
      <c r="C60" s="55"/>
      <c r="D60" s="55"/>
      <c r="E60" s="55"/>
      <c r="F60" s="37"/>
      <c r="G60" s="37"/>
    </row>
    <row r="61" spans="1:8" ht="13.5" customHeight="1" x14ac:dyDescent="0.25">
      <c r="A61" s="112" t="s">
        <v>76</v>
      </c>
      <c r="B61" s="113"/>
      <c r="C61" s="92" t="s">
        <v>77</v>
      </c>
      <c r="D61" s="113"/>
      <c r="E61" s="37" t="s">
        <v>78</v>
      </c>
      <c r="F61" s="37" t="s">
        <v>79</v>
      </c>
      <c r="G61" s="37" t="s">
        <v>80</v>
      </c>
    </row>
    <row r="62" spans="1:8" ht="15.75" customHeight="1" x14ac:dyDescent="0.25">
      <c r="A62" s="112" t="s">
        <v>100</v>
      </c>
      <c r="B62" s="113"/>
      <c r="C62" s="92">
        <v>0</v>
      </c>
      <c r="D62" s="114"/>
      <c r="E62" s="37">
        <v>2</v>
      </c>
      <c r="F62" s="37">
        <v>0</v>
      </c>
      <c r="G62" s="37">
        <v>0</v>
      </c>
    </row>
    <row r="63" spans="1:8" ht="14.25" customHeight="1" x14ac:dyDescent="0.25">
      <c r="A63" s="51"/>
      <c r="B63" s="52"/>
      <c r="C63" s="28"/>
      <c r="D63" s="53"/>
      <c r="E63" s="50"/>
      <c r="F63" s="50"/>
      <c r="G63" s="50"/>
    </row>
    <row r="64" spans="1:8" x14ac:dyDescent="0.25">
      <c r="A64" s="21" t="s">
        <v>116</v>
      </c>
      <c r="D64" s="23"/>
      <c r="E64" s="23"/>
      <c r="F64" s="23"/>
      <c r="G64" s="23"/>
    </row>
    <row r="65" spans="1:7" x14ac:dyDescent="0.25">
      <c r="A65" s="22" t="s">
        <v>151</v>
      </c>
      <c r="B65" s="70"/>
      <c r="C65" s="70"/>
      <c r="F65" s="58"/>
    </row>
    <row r="66" spans="1:7" x14ac:dyDescent="0.25">
      <c r="A66" s="110" t="s">
        <v>152</v>
      </c>
      <c r="B66" s="111"/>
      <c r="C66" s="111"/>
      <c r="D66" s="111"/>
      <c r="E66" s="111"/>
      <c r="F66" s="111"/>
      <c r="G66" s="111"/>
    </row>
    <row r="67" spans="1:7" ht="21" customHeight="1" x14ac:dyDescent="0.25">
      <c r="A67" s="111"/>
      <c r="B67" s="111"/>
      <c r="C67" s="111"/>
      <c r="D67" s="111"/>
      <c r="E67" s="111"/>
      <c r="F67" s="111"/>
      <c r="G67" s="111"/>
    </row>
    <row r="68" spans="1:7" ht="15" customHeight="1" x14ac:dyDescent="0.25">
      <c r="A68" s="71"/>
      <c r="B68" s="71"/>
      <c r="C68" s="71"/>
      <c r="D68" s="71"/>
      <c r="E68" s="71"/>
      <c r="F68" s="71"/>
      <c r="G68" s="71"/>
    </row>
    <row r="69" spans="1:7" x14ac:dyDescent="0.25">
      <c r="A69" s="23" t="s">
        <v>81</v>
      </c>
      <c r="B69" s="56"/>
    </row>
    <row r="70" spans="1:7" x14ac:dyDescent="0.25">
      <c r="A70" s="23" t="s">
        <v>82</v>
      </c>
      <c r="B70" s="56"/>
      <c r="E70" s="23" t="s">
        <v>84</v>
      </c>
    </row>
    <row r="71" spans="1:7" x14ac:dyDescent="0.25">
      <c r="A71" s="23" t="s">
        <v>83</v>
      </c>
      <c r="B71" s="56"/>
    </row>
    <row r="72" spans="1:7" x14ac:dyDescent="0.25">
      <c r="A72" s="23"/>
      <c r="B72" s="56"/>
    </row>
    <row r="73" spans="1:7" x14ac:dyDescent="0.25">
      <c r="A73" s="19" t="s">
        <v>85</v>
      </c>
    </row>
    <row r="74" spans="1:7" ht="23.25" customHeight="1" x14ac:dyDescent="0.25">
      <c r="A74" s="19" t="s">
        <v>86</v>
      </c>
    </row>
    <row r="75" spans="1:7" ht="16.5" customHeight="1" x14ac:dyDescent="0.25">
      <c r="A75" s="19" t="s">
        <v>87</v>
      </c>
    </row>
    <row r="76" spans="1:7" x14ac:dyDescent="0.25">
      <c r="A76" s="19" t="s">
        <v>88</v>
      </c>
    </row>
    <row r="77" spans="1:7" x14ac:dyDescent="0.25">
      <c r="A77" s="19"/>
    </row>
  </sheetData>
  <mergeCells count="43">
    <mergeCell ref="A29:B29"/>
    <mergeCell ref="A31:B31"/>
    <mergeCell ref="A32:B32"/>
    <mergeCell ref="A33:B33"/>
    <mergeCell ref="A34:B34"/>
    <mergeCell ref="A35:B35"/>
    <mergeCell ref="A47:D47"/>
    <mergeCell ref="A48:D48"/>
    <mergeCell ref="A49:D49"/>
    <mergeCell ref="A43:B43"/>
    <mergeCell ref="A45:H45"/>
    <mergeCell ref="A46:H46"/>
    <mergeCell ref="A36:B36"/>
    <mergeCell ref="A41:B41"/>
    <mergeCell ref="A42:B42"/>
    <mergeCell ref="A44:B44"/>
    <mergeCell ref="A37:B37"/>
    <mergeCell ref="A39:B39"/>
    <mergeCell ref="A23:B23"/>
    <mergeCell ref="A25:B25"/>
    <mergeCell ref="A27:B27"/>
    <mergeCell ref="A14:B14"/>
    <mergeCell ref="A15:B15"/>
    <mergeCell ref="A17:B17"/>
    <mergeCell ref="A18:B18"/>
    <mergeCell ref="A20:B20"/>
    <mergeCell ref="A3:B3"/>
    <mergeCell ref="A8:B8"/>
    <mergeCell ref="A10:B10"/>
    <mergeCell ref="A11:H11"/>
    <mergeCell ref="A12:B12"/>
    <mergeCell ref="A4:B4"/>
    <mergeCell ref="A7:H7"/>
    <mergeCell ref="A50:D50"/>
    <mergeCell ref="A51:D51"/>
    <mergeCell ref="A66:G67"/>
    <mergeCell ref="A61:B61"/>
    <mergeCell ref="A62:B62"/>
    <mergeCell ref="C62:D62"/>
    <mergeCell ref="A52:D52"/>
    <mergeCell ref="A57:E57"/>
    <mergeCell ref="A58:E58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2019-02-01T05:20:22Z</cp:lastPrinted>
  <dcterms:created xsi:type="dcterms:W3CDTF">2013-02-18T04:38:06Z</dcterms:created>
  <dcterms:modified xsi:type="dcterms:W3CDTF">2019-02-13T01:33:03Z</dcterms:modified>
</cp:coreProperties>
</file>