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6" i="8"/>
  <c r="H57"/>
  <c r="F52"/>
  <c r="E52"/>
  <c r="H50"/>
  <c r="H48"/>
  <c r="H46"/>
  <c r="H44"/>
  <c r="H34"/>
  <c r="H33"/>
  <c r="H32"/>
  <c r="H31"/>
  <c r="H30"/>
  <c r="H28"/>
  <c r="F28"/>
  <c r="E28"/>
  <c r="G25"/>
  <c r="G22"/>
  <c r="G19"/>
  <c r="G16"/>
  <c r="G13"/>
  <c r="G9"/>
  <c r="G34"/>
  <c r="F8"/>
  <c r="F34"/>
  <c r="E8"/>
  <c r="E34"/>
  <c r="F41"/>
  <c r="H41"/>
  <c r="G52"/>
  <c r="H53"/>
  <c r="H8"/>
  <c r="H25"/>
  <c r="H42"/>
  <c r="H38"/>
  <c r="H55"/>
  <c r="G64"/>
  <c r="E41"/>
  <c r="F26"/>
  <c r="E26"/>
  <c r="F22"/>
  <c r="E22"/>
  <c r="F19"/>
  <c r="E19"/>
  <c r="F16"/>
  <c r="E16"/>
  <c r="F13"/>
  <c r="E13"/>
  <c r="F9"/>
  <c r="E9"/>
  <c r="H26"/>
  <c r="H27"/>
  <c r="H37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<sst xmlns="http://schemas.openxmlformats.org/spreadsheetml/2006/main" count="191" uniqueCount="166">
  <si>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</si>
  <si>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</si>
  <si>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</si>
  <si>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</si>
  <si>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</si>
  <si>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</si>
  <si>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</si>
  <si>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</si>
  <si>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</si>
  <si>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</si>
  <si>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</si>
  <si>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</si>
  <si>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</si>
  <si>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</si>
  <si>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</si>
  <si>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</si>
  <si>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</si>
  <si>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</si>
  <si>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</si>
  <si>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</si>
  <si>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</si>
  <si>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</si>
  <si>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</si>
  <si>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</si>
  <si>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</si>
  <si>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</si>
  <si>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</si>
  <si>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</si>
  <si>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</si>
  <si>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</si>
  <si>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</si>
  <si>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</si>
  <si>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</si>
  <si>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</si>
  <si>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</si>
  <si>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</si>
  <si>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</si>
  <si>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</si>
  <si>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</si>
  <si>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</si>
  <si>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</si>
  <si>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</si>
  <si>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</si>
  <si>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</si>
  <si>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</si>
  <si>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</si>
  <si>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</si>
  <si>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</si>
  <si>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</si>
  <si>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</si>
  <si>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</si>
  <si>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</si>
  <si>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</si>
  <si>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</si>
  <si>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</si>
  <si>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</si>
  <si>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</si>
  <si>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</si>
  <si>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</si>
  <si>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</si>
  <si>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</si>
  <si>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</si>
  <si>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</si>
  <si>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</si>
  <si>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</si>
  <si>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</si>
  <si>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</si>
  <si>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</si>
  <si>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</si>
  <si>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</si>
  <si>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</si>
  <si>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</si>
  <si>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</si>
  <si>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</si>
  <si>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</si>
  <si>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</si>
  <si>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</si>
  <si>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</si>
  <si>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</si>
  <si>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</si>
  <si>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</si>
  <si>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</si>
  <si>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</si>
  <si>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</si>
  <si>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</si>
  <si>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</si>
  <si>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</si>
  <si>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</si>
  <si>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</si>
  <si>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</si>
  <si>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</si>
  <si>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</si>
  <si>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</si>
  <si>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</si>
  <si>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</si>
  <si>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</si>
  <si>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</si>
  <si>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</si>
  <si>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5 подъездов</t>
  </si>
  <si>
    <t>№ 65 по ул. Луговой</t>
  </si>
  <si>
    <t xml:space="preserve">                                                 01 декабря 2008</t>
  </si>
  <si>
    <t>луговая,65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</si>
  <si>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</si>
  <si>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</si>
  <si>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</si>
  <si>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</si>
  <si>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</si>
  <si>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</si>
  <si>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</si>
  <si>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</si>
  <si>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</si>
  <si>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</si>
  <si>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</si>
  <si>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</si>
  <si>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</si>
  <si>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</si>
  <si>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</si>
  <si>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</si>
  <si>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1.4 Вывоз и утилизация ТБО</t>
  </si>
  <si>
    <t>часть 4.</t>
  </si>
  <si>
    <t>ул. Тунгусская,8</t>
  </si>
  <si>
    <t>количество проживающих</t>
  </si>
  <si>
    <t>149 чел</t>
  </si>
  <si>
    <t>итого по дому:</t>
  </si>
  <si>
    <t>Прочие работы и услуги</t>
  </si>
  <si>
    <t>1.Капитальный ремонт</t>
  </si>
  <si>
    <t>сумма, т.р.</t>
  </si>
  <si>
    <t>переплата потребителями</t>
  </si>
  <si>
    <t>задолженность потребителей</t>
  </si>
  <si>
    <t>Всего д/средств с учетом остатков</t>
  </si>
  <si>
    <t>Часть 2.( форма 2.8 стандарта раскрытия информации)</t>
  </si>
  <si>
    <t>в т.ч текущий ремонт</t>
  </si>
  <si>
    <t>исполнитель</t>
  </si>
  <si>
    <t>переходящие остатки д/ср-в на конец  2016 г.</t>
  </si>
  <si>
    <t>ООО"ТСГ"</t>
  </si>
  <si>
    <t>Жилспецсервис</t>
  </si>
  <si>
    <t>всего: 474,3 кв.м</t>
  </si>
  <si>
    <t>2. Текущий ремонт коммуникаций, проходящих через нежилые помещения</t>
  </si>
  <si>
    <t>3.Интернет провайдеры:</t>
  </si>
  <si>
    <t>а) ОктопусНет</t>
  </si>
  <si>
    <t>300 р/м</t>
  </si>
  <si>
    <t>в т. ч услуги по управлению, налоги</t>
  </si>
  <si>
    <t>б) Ростелеком</t>
  </si>
  <si>
    <t>400 р/м</t>
  </si>
  <si>
    <t>в) ИП Козицкий</t>
  </si>
  <si>
    <t>250 р/мес</t>
  </si>
  <si>
    <t>г) Зеленая точка</t>
  </si>
  <si>
    <t xml:space="preserve">                       Отчет ООО "Управляющей компании Ленинского района"  за 2017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</si>
  <si>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</si>
  <si>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</si>
  <si>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</si>
  <si>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</si>
  <si>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аврийный ремонт мягкой кровли- кв.24</t>
  </si>
  <si>
    <t>16 кв.м</t>
  </si>
  <si>
    <t>замена электропроводки в 5 п.</t>
  </si>
  <si>
    <t>34 п.м</t>
  </si>
  <si>
    <t>3. Перечень работ, выполненных по статье " текущий ремонт"  в 2017 году.</t>
  </si>
  <si>
    <t>переходящие остатки д/ср-в на конец  2017 г.</t>
  </si>
  <si>
    <t>3. 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</si>
  <si>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</si>
  <si>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</si>
  <si>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</si>
  <si>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</si>
  <si>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</si>
  <si>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План по статье "текущий ремонт" на 2018 год.</t>
  </si>
  <si>
    <t>Плана по статье "текущий ремонт" на 2018 год нет в связи с задолженностью по средствам, вложенным Управляющей компанией в ремонт общедомового имущества.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</si>
</sst>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0" xfId="0" applyAlignmen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2" xfId="0" applyFont="1" applyBorder="1" applyAlignment="1"/>
    <xf numFmtId="0" fontId="9" fillId="0" borderId="7" xfId="0" applyFont="1" applyFill="1" applyBorder="1" applyAlignment="1">
      <alignment horizontal="left"/>
    </xf>
    <xf numFmtId="0" fontId="3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19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147</v>
      </c>
      <c r="C1" s="1"/>
    </row>
    <row r="2" spans="1:4" ht="15" customHeight="1">
      <c r="A2" s="2" t="s">
        <v>52</v>
      </c>
      <c r="C2" s="4"/>
    </row>
    <row r="3" spans="1:4" ht="15.75">
      <c r="B3" s="4" t="s">
        <v>11</v>
      </c>
      <c r="C3" s="24" t="s">
        <v>99</v>
      </c>
    </row>
    <row r="4" spans="1:4" ht="14.25" customHeight="1">
      <c r="A4" s="22" t="s">
        <v>148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53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>
      <c r="A9" s="12" t="s">
        <v>1</v>
      </c>
      <c r="B9" s="13" t="s">
        <v>12</v>
      </c>
      <c r="C9" s="109" t="s">
        <v>13</v>
      </c>
      <c r="D9" s="110"/>
    </row>
    <row r="10" spans="1:4" s="3" customFormat="1" ht="24" customHeight="1">
      <c r="A10" s="12" t="s">
        <v>2</v>
      </c>
      <c r="B10" s="15" t="s">
        <v>14</v>
      </c>
      <c r="C10" s="103" t="s">
        <v>90</v>
      </c>
      <c r="D10" s="104"/>
    </row>
    <row r="11" spans="1:4" s="3" customFormat="1" ht="15" customHeight="1">
      <c r="A11" s="12" t="s">
        <v>3</v>
      </c>
      <c r="B11" s="13" t="s">
        <v>15</v>
      </c>
      <c r="C11" s="109" t="s">
        <v>16</v>
      </c>
      <c r="D11" s="110"/>
    </row>
    <row r="12" spans="1:4" s="3" customFormat="1" ht="15" customHeight="1">
      <c r="A12" s="64" t="s">
        <v>4</v>
      </c>
      <c r="B12" s="65" t="s">
        <v>102</v>
      </c>
      <c r="C12" s="59" t="s">
        <v>103</v>
      </c>
      <c r="D12" s="60" t="s">
        <v>104</v>
      </c>
    </row>
    <row r="13" spans="1:4" s="3" customFormat="1" ht="15" customHeight="1">
      <c r="A13" s="66"/>
      <c r="B13" s="67"/>
      <c r="C13" s="59" t="s">
        <v>105</v>
      </c>
      <c r="D13" s="60" t="s">
        <v>106</v>
      </c>
    </row>
    <row r="14" spans="1:4" s="3" customFormat="1" ht="15" customHeight="1">
      <c r="A14" s="66"/>
      <c r="B14" s="67"/>
      <c r="C14" s="59" t="s">
        <v>107</v>
      </c>
      <c r="D14" s="60" t="s">
        <v>108</v>
      </c>
    </row>
    <row r="15" spans="1:4" s="3" customFormat="1" ht="15" customHeight="1">
      <c r="A15" s="66"/>
      <c r="B15" s="67"/>
      <c r="C15" s="59" t="s">
        <v>109</v>
      </c>
      <c r="D15" s="60" t="s">
        <v>110</v>
      </c>
    </row>
    <row r="16" spans="1:4" s="3" customFormat="1" ht="15" customHeight="1">
      <c r="A16" s="66"/>
      <c r="B16" s="67"/>
      <c r="C16" s="59" t="s">
        <v>111</v>
      </c>
      <c r="D16" s="60" t="s">
        <v>112</v>
      </c>
    </row>
    <row r="17" spans="1:5" s="3" customFormat="1" ht="15" customHeight="1">
      <c r="A17" s="66"/>
      <c r="B17" s="67"/>
      <c r="C17" s="59" t="s">
        <v>113</v>
      </c>
      <c r="D17" s="60" t="s">
        <v>114</v>
      </c>
    </row>
    <row r="18" spans="1:5" s="3" customFormat="1" ht="15" customHeight="1">
      <c r="A18" s="68"/>
      <c r="B18" s="69"/>
      <c r="C18" s="59" t="s">
        <v>115</v>
      </c>
      <c r="D18" s="60" t="s">
        <v>116</v>
      </c>
    </row>
    <row r="19" spans="1:5" s="3" customFormat="1" ht="14.25" customHeight="1">
      <c r="A19" s="12" t="s">
        <v>5</v>
      </c>
      <c r="B19" s="13" t="s">
        <v>17</v>
      </c>
      <c r="C19" s="111" t="s">
        <v>96</v>
      </c>
      <c r="D19" s="112"/>
    </row>
    <row r="20" spans="1:5" s="3" customFormat="1">
      <c r="A20" s="12" t="s">
        <v>6</v>
      </c>
      <c r="B20" s="13" t="s">
        <v>18</v>
      </c>
      <c r="C20" s="113" t="s">
        <v>57</v>
      </c>
      <c r="D20" s="114"/>
    </row>
    <row r="21" spans="1:5" s="3" customFormat="1" ht="16.5" customHeight="1">
      <c r="A21" s="12" t="s">
        <v>7</v>
      </c>
      <c r="B21" s="13" t="s">
        <v>19</v>
      </c>
      <c r="C21" s="103" t="s">
        <v>20</v>
      </c>
      <c r="D21" s="104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5" t="s">
        <v>27</v>
      </c>
      <c r="B26" s="106"/>
      <c r="C26" s="106"/>
      <c r="D26" s="107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92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120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51</v>
      </c>
      <c r="B39" s="19"/>
      <c r="C39" s="19"/>
      <c r="D39" s="19"/>
    </row>
    <row r="40" spans="1:4">
      <c r="A40" s="7">
        <v>1</v>
      </c>
      <c r="B40" s="6" t="s">
        <v>36</v>
      </c>
      <c r="C40" s="101">
        <v>1965</v>
      </c>
      <c r="D40" s="108"/>
    </row>
    <row r="41" spans="1:4">
      <c r="A41" s="7">
        <v>2</v>
      </c>
      <c r="B41" s="6" t="s">
        <v>38</v>
      </c>
      <c r="C41" s="101" t="s">
        <v>97</v>
      </c>
      <c r="D41" s="108"/>
    </row>
    <row r="42" spans="1:4" ht="15" customHeight="1">
      <c r="A42" s="7">
        <v>3</v>
      </c>
      <c r="B42" s="6" t="s">
        <v>39</v>
      </c>
      <c r="C42" s="101" t="s">
        <v>98</v>
      </c>
      <c r="D42" s="102"/>
    </row>
    <row r="43" spans="1:4">
      <c r="A43" s="7">
        <v>4</v>
      </c>
      <c r="B43" s="6" t="s">
        <v>37</v>
      </c>
      <c r="C43" s="101" t="s">
        <v>58</v>
      </c>
      <c r="D43" s="102"/>
    </row>
    <row r="44" spans="1:4">
      <c r="A44" s="7">
        <v>5</v>
      </c>
      <c r="B44" s="6" t="s">
        <v>40</v>
      </c>
      <c r="C44" s="101" t="s">
        <v>58</v>
      </c>
      <c r="D44" s="102"/>
    </row>
    <row r="45" spans="1:4">
      <c r="A45" s="7">
        <v>6</v>
      </c>
      <c r="B45" s="6" t="s">
        <v>41</v>
      </c>
      <c r="C45" s="101">
        <v>3507.1</v>
      </c>
      <c r="D45" s="108"/>
    </row>
    <row r="46" spans="1:4" ht="15" customHeight="1">
      <c r="A46" s="7">
        <v>7</v>
      </c>
      <c r="B46" s="6" t="s">
        <v>42</v>
      </c>
      <c r="C46" s="101">
        <v>447.3</v>
      </c>
      <c r="D46" s="108"/>
    </row>
    <row r="47" spans="1:4">
      <c r="A47" s="7">
        <v>8</v>
      </c>
      <c r="B47" s="6" t="s">
        <v>43</v>
      </c>
      <c r="C47" s="101" t="s">
        <v>136</v>
      </c>
      <c r="D47" s="108"/>
    </row>
    <row r="48" spans="1:4">
      <c r="A48" s="7">
        <v>9</v>
      </c>
      <c r="B48" s="6" t="s">
        <v>121</v>
      </c>
      <c r="C48" s="101" t="s">
        <v>122</v>
      </c>
      <c r="D48" s="108"/>
    </row>
    <row r="49" spans="1:4">
      <c r="A49" s="77"/>
      <c r="B49" s="6" t="s">
        <v>91</v>
      </c>
      <c r="C49" s="78" t="s">
        <v>100</v>
      </c>
      <c r="D49" s="77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1"/>
  <sheetViews>
    <sheetView topLeftCell="A22" workbookViewId="0">
      <selection activeCell="G83" sqref="G83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2.7109375" customWidth="1"/>
  </cols>
  <sheetData>
    <row r="1" spans="1:8">
      <c r="A1" s="4" t="s">
        <v>130</v>
      </c>
      <c r="B1"/>
      <c r="C1" s="42"/>
      <c r="D1" s="42"/>
    </row>
    <row r="2" spans="1:8" ht="13.5" customHeight="1">
      <c r="A2" s="4" t="s">
        <v>149</v>
      </c>
      <c r="B2"/>
      <c r="C2" s="42"/>
      <c r="D2" s="42"/>
    </row>
    <row r="3" spans="1:8" ht="56.25" customHeight="1">
      <c r="A3" s="117" t="s">
        <v>64</v>
      </c>
      <c r="B3" s="136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4.75" customHeight="1">
      <c r="A4" s="139" t="s">
        <v>150</v>
      </c>
      <c r="B4" s="140"/>
      <c r="C4" s="43"/>
      <c r="D4" s="32">
        <v>-429.37</v>
      </c>
      <c r="E4" s="32"/>
      <c r="F4" s="32"/>
      <c r="G4" s="44"/>
      <c r="H4" s="32"/>
    </row>
    <row r="5" spans="1:8" ht="16.5" customHeight="1">
      <c r="A5" s="83" t="s">
        <v>127</v>
      </c>
      <c r="B5" s="84"/>
      <c r="C5" s="43"/>
      <c r="D5" s="32">
        <v>106.27</v>
      </c>
      <c r="E5" s="32"/>
      <c r="F5" s="32"/>
      <c r="G5" s="44"/>
      <c r="H5" s="32"/>
    </row>
    <row r="6" spans="1:8" ht="14.25" customHeight="1">
      <c r="A6" s="83" t="s">
        <v>128</v>
      </c>
      <c r="B6" s="84"/>
      <c r="C6" s="43"/>
      <c r="D6" s="32">
        <v>-535.64</v>
      </c>
      <c r="E6" s="32"/>
      <c r="F6" s="32"/>
      <c r="G6" s="44"/>
      <c r="H6" s="32"/>
    </row>
    <row r="7" spans="1:8" ht="15" customHeight="1">
      <c r="A7" s="137" t="s">
        <v>151</v>
      </c>
      <c r="B7" s="116"/>
      <c r="C7" s="116"/>
      <c r="D7" s="116"/>
      <c r="E7" s="116"/>
      <c r="F7" s="116"/>
      <c r="G7" s="116"/>
      <c r="H7" s="141"/>
    </row>
    <row r="8" spans="1:8" ht="17.25" customHeight="1">
      <c r="A8" s="117" t="s">
        <v>71</v>
      </c>
      <c r="B8" s="118"/>
      <c r="C8" s="36">
        <v>15.12</v>
      </c>
      <c r="D8" s="33">
        <v>-276.45999999999998</v>
      </c>
      <c r="E8" s="33">
        <f>E12+E15+E18+E21</f>
        <v>636.33000000000004</v>
      </c>
      <c r="F8" s="33">
        <f>F12+F15+F18+F21</f>
        <v>607.5</v>
      </c>
      <c r="G8" s="33">
        <v>607.5</v>
      </c>
      <c r="H8" s="7">
        <f>F8-E8+D8</f>
        <v>-305.29000000000002</v>
      </c>
    </row>
    <row r="9" spans="1:8">
      <c r="A9" s="45" t="s">
        <v>72</v>
      </c>
      <c r="B9" s="46"/>
      <c r="C9" s="7">
        <v>13.61</v>
      </c>
      <c r="D9" s="7">
        <v>-248.82</v>
      </c>
      <c r="E9" s="7">
        <f>E8-E10</f>
        <v>572.67000000000007</v>
      </c>
      <c r="F9" s="7">
        <f>F8-F10</f>
        <v>546.75</v>
      </c>
      <c r="G9" s="7">
        <f>G8-G10</f>
        <v>546.75</v>
      </c>
      <c r="H9" s="7">
        <f t="shared" ref="H9:H10" si="0">F9-E9+D9</f>
        <v>-274.74000000000007</v>
      </c>
    </row>
    <row r="10" spans="1:8">
      <c r="A10" s="115" t="s">
        <v>73</v>
      </c>
      <c r="B10" s="116"/>
      <c r="C10" s="7">
        <v>1.51</v>
      </c>
      <c r="D10" s="7">
        <v>-27.64</v>
      </c>
      <c r="E10" s="7">
        <v>63.66</v>
      </c>
      <c r="F10" s="7">
        <v>60.75</v>
      </c>
      <c r="G10" s="7">
        <v>60.75</v>
      </c>
      <c r="H10" s="7">
        <f t="shared" si="0"/>
        <v>-30.549999999999997</v>
      </c>
    </row>
    <row r="11" spans="1:8" ht="12.75" customHeight="1">
      <c r="A11" s="137" t="s">
        <v>117</v>
      </c>
      <c r="B11" s="138"/>
      <c r="C11" s="138"/>
      <c r="D11" s="138"/>
      <c r="E11" s="138"/>
      <c r="F11" s="138"/>
      <c r="G11" s="138"/>
      <c r="H11" s="118"/>
    </row>
    <row r="12" spans="1:8">
      <c r="A12" s="134" t="s">
        <v>54</v>
      </c>
      <c r="B12" s="135"/>
      <c r="C12" s="36">
        <v>5.65</v>
      </c>
      <c r="D12" s="33">
        <v>-113.61</v>
      </c>
      <c r="E12" s="33">
        <v>237.78</v>
      </c>
      <c r="F12" s="33">
        <v>227.04</v>
      </c>
      <c r="G12" s="33">
        <v>227.04</v>
      </c>
      <c r="H12" s="7">
        <f t="shared" ref="H12:H23" si="1">F12-E12+D12</f>
        <v>-124.35000000000001</v>
      </c>
    </row>
    <row r="13" spans="1:8">
      <c r="A13" s="45" t="s">
        <v>72</v>
      </c>
      <c r="B13" s="46"/>
      <c r="C13" s="7">
        <v>5.08</v>
      </c>
      <c r="D13" s="7">
        <v>-102.25</v>
      </c>
      <c r="E13" s="7">
        <f>E12-E14</f>
        <v>214</v>
      </c>
      <c r="F13" s="7">
        <f>F12-F14</f>
        <v>204.34</v>
      </c>
      <c r="G13" s="7">
        <f>G12-G14</f>
        <v>204.34</v>
      </c>
      <c r="H13" s="7">
        <f t="shared" si="1"/>
        <v>-111.91</v>
      </c>
    </row>
    <row r="14" spans="1:8">
      <c r="A14" s="115" t="s">
        <v>73</v>
      </c>
      <c r="B14" s="116"/>
      <c r="C14" s="7">
        <v>0.56999999999999995</v>
      </c>
      <c r="D14" s="7">
        <v>-11.36</v>
      </c>
      <c r="E14" s="7">
        <v>23.78</v>
      </c>
      <c r="F14" s="7">
        <v>22.7</v>
      </c>
      <c r="G14" s="7">
        <v>22.7</v>
      </c>
      <c r="H14" s="7">
        <f t="shared" si="1"/>
        <v>-12.440000000000001</v>
      </c>
    </row>
    <row r="15" spans="1:8" ht="23.25" customHeight="1">
      <c r="A15" s="134" t="s">
        <v>46</v>
      </c>
      <c r="B15" s="135"/>
      <c r="C15" s="36">
        <v>3.45</v>
      </c>
      <c r="D15" s="7">
        <v>-60.37</v>
      </c>
      <c r="E15" s="7">
        <v>145.19</v>
      </c>
      <c r="F15" s="33">
        <v>138.71</v>
      </c>
      <c r="G15" s="33">
        <v>138.71</v>
      </c>
      <c r="H15" s="7">
        <f t="shared" si="1"/>
        <v>-66.849999999999994</v>
      </c>
    </row>
    <row r="16" spans="1:8">
      <c r="A16" s="45" t="s">
        <v>72</v>
      </c>
      <c r="B16" s="46"/>
      <c r="C16" s="7">
        <v>3.1</v>
      </c>
      <c r="D16" s="33">
        <v>-54.33</v>
      </c>
      <c r="E16" s="7">
        <f>E15-E17</f>
        <v>130.66999999999999</v>
      </c>
      <c r="F16" s="7">
        <f>F15-F17</f>
        <v>124.84</v>
      </c>
      <c r="G16" s="7">
        <f>G15-G17</f>
        <v>124.84</v>
      </c>
      <c r="H16" s="7">
        <f t="shared" si="1"/>
        <v>-60.159999999999982</v>
      </c>
    </row>
    <row r="17" spans="1:8" ht="15" customHeight="1">
      <c r="A17" s="115" t="s">
        <v>73</v>
      </c>
      <c r="B17" s="116"/>
      <c r="C17" s="7">
        <v>0.35</v>
      </c>
      <c r="D17" s="7">
        <v>-6.04</v>
      </c>
      <c r="E17" s="7">
        <v>14.52</v>
      </c>
      <c r="F17" s="7">
        <v>13.87</v>
      </c>
      <c r="G17" s="7">
        <v>13.87</v>
      </c>
      <c r="H17" s="7">
        <f t="shared" si="1"/>
        <v>-6.69</v>
      </c>
    </row>
    <row r="18" spans="1:8" ht="13.5" customHeight="1">
      <c r="A18" s="134" t="s">
        <v>55</v>
      </c>
      <c r="B18" s="135"/>
      <c r="C18" s="43">
        <v>2.37</v>
      </c>
      <c r="D18" s="7">
        <v>-41.74</v>
      </c>
      <c r="E18" s="33">
        <v>99.74</v>
      </c>
      <c r="F18" s="33">
        <v>95.28</v>
      </c>
      <c r="G18" s="33">
        <v>95.28</v>
      </c>
      <c r="H18" s="7">
        <f t="shared" si="1"/>
        <v>-46.199999999999996</v>
      </c>
    </row>
    <row r="19" spans="1:8" ht="13.5" customHeight="1">
      <c r="A19" s="45" t="s">
        <v>72</v>
      </c>
      <c r="B19" s="46"/>
      <c r="C19" s="7">
        <v>2.13</v>
      </c>
      <c r="D19" s="33">
        <v>-37.56</v>
      </c>
      <c r="E19" s="7">
        <f>E18-E20</f>
        <v>89.759999999999991</v>
      </c>
      <c r="F19" s="7">
        <f>F18-F20</f>
        <v>85.75</v>
      </c>
      <c r="G19" s="7">
        <f>G18-G20</f>
        <v>85.75</v>
      </c>
      <c r="H19" s="7">
        <f t="shared" si="1"/>
        <v>-41.569999999999993</v>
      </c>
    </row>
    <row r="20" spans="1:8" ht="12.75" customHeight="1">
      <c r="A20" s="115" t="s">
        <v>73</v>
      </c>
      <c r="B20" s="116"/>
      <c r="C20" s="7">
        <v>0.24</v>
      </c>
      <c r="D20" s="7">
        <v>-4.18</v>
      </c>
      <c r="E20" s="7">
        <v>9.98</v>
      </c>
      <c r="F20" s="7">
        <v>9.5299999999999994</v>
      </c>
      <c r="G20" s="7">
        <v>9.5299999999999994</v>
      </c>
      <c r="H20" s="7">
        <f t="shared" si="1"/>
        <v>-4.6300000000000008</v>
      </c>
    </row>
    <row r="21" spans="1:8" ht="14.25" customHeight="1">
      <c r="A21" s="10" t="s">
        <v>118</v>
      </c>
      <c r="B21" s="47"/>
      <c r="C21" s="35">
        <v>3.65</v>
      </c>
      <c r="D21" s="7">
        <v>-60.74</v>
      </c>
      <c r="E21" s="7">
        <v>153.62</v>
      </c>
      <c r="F21" s="33">
        <v>146.47</v>
      </c>
      <c r="G21" s="33">
        <v>146.47</v>
      </c>
      <c r="H21" s="7">
        <f t="shared" si="1"/>
        <v>-67.890000000000015</v>
      </c>
    </row>
    <row r="22" spans="1:8" ht="14.25" customHeight="1">
      <c r="A22" s="45" t="s">
        <v>72</v>
      </c>
      <c r="B22" s="46"/>
      <c r="C22" s="7">
        <v>3.29</v>
      </c>
      <c r="D22" s="7">
        <v>-54.66</v>
      </c>
      <c r="E22" s="7">
        <f>E21-E23</f>
        <v>138.26</v>
      </c>
      <c r="F22" s="7">
        <f>F21-F23</f>
        <v>131.82</v>
      </c>
      <c r="G22" s="7">
        <f>G21-G23</f>
        <v>131.82</v>
      </c>
      <c r="H22" s="7">
        <f t="shared" si="1"/>
        <v>-61.099999999999994</v>
      </c>
    </row>
    <row r="23" spans="1:8">
      <c r="A23" s="115" t="s">
        <v>73</v>
      </c>
      <c r="B23" s="116"/>
      <c r="C23" s="7">
        <v>0.36</v>
      </c>
      <c r="D23" s="7">
        <v>-6.08</v>
      </c>
      <c r="E23" s="7">
        <v>15.36</v>
      </c>
      <c r="F23" s="7">
        <v>14.65</v>
      </c>
      <c r="G23" s="7">
        <v>14.65</v>
      </c>
      <c r="H23" s="7">
        <f t="shared" si="1"/>
        <v>-6.7899999999999991</v>
      </c>
    </row>
    <row r="24" spans="1:8">
      <c r="A24" s="62"/>
      <c r="B24" s="61"/>
      <c r="C24" s="7"/>
      <c r="D24" s="7"/>
      <c r="E24" s="7"/>
      <c r="F24" s="7"/>
      <c r="G24" s="7"/>
      <c r="H24" s="7"/>
    </row>
    <row r="25" spans="1:8" ht="15" customHeight="1">
      <c r="A25" s="117" t="s">
        <v>47</v>
      </c>
      <c r="B25" s="118"/>
      <c r="C25" s="35">
        <v>5.29</v>
      </c>
      <c r="D25" s="35">
        <v>-253.31</v>
      </c>
      <c r="E25" s="35">
        <v>222.63</v>
      </c>
      <c r="F25" s="35">
        <v>212.68</v>
      </c>
      <c r="G25" s="81">
        <f>G26+G27</f>
        <v>50.86</v>
      </c>
      <c r="H25" s="35">
        <f>F25-E25+D25+F25-G25</f>
        <v>-101.43999999999998</v>
      </c>
    </row>
    <row r="26" spans="1:8" ht="15" customHeight="1">
      <c r="A26" s="45" t="s">
        <v>74</v>
      </c>
      <c r="B26" s="46"/>
      <c r="C26" s="7">
        <v>4.76</v>
      </c>
      <c r="D26" s="7">
        <v>-253.02</v>
      </c>
      <c r="E26" s="7">
        <f>E25-E27</f>
        <v>200.37</v>
      </c>
      <c r="F26" s="7">
        <f>F25-F27</f>
        <v>191.41</v>
      </c>
      <c r="G26" s="58">
        <v>29.59</v>
      </c>
      <c r="H26" s="35">
        <f t="shared" ref="H26:H27" si="2">F26-E26+D26+F26-G26</f>
        <v>-100.16000000000003</v>
      </c>
    </row>
    <row r="27" spans="1:8" ht="12.75" customHeight="1">
      <c r="A27" s="115" t="s">
        <v>73</v>
      </c>
      <c r="B27" s="116"/>
      <c r="C27" s="7">
        <v>0.53</v>
      </c>
      <c r="D27" s="7">
        <v>-0.28999999999999998</v>
      </c>
      <c r="E27" s="7">
        <v>22.26</v>
      </c>
      <c r="F27" s="7">
        <v>21.27</v>
      </c>
      <c r="G27" s="7">
        <v>21.27</v>
      </c>
      <c r="H27" s="35">
        <f t="shared" si="2"/>
        <v>-1.2800000000000011</v>
      </c>
    </row>
    <row r="28" spans="1:8" ht="12.75" customHeight="1">
      <c r="A28" s="130" t="s">
        <v>158</v>
      </c>
      <c r="B28" s="131"/>
      <c r="C28" s="7"/>
      <c r="D28" s="35">
        <v>0</v>
      </c>
      <c r="E28" s="35">
        <f>E30+E31+E32+E33</f>
        <v>56.410000000000004</v>
      </c>
      <c r="F28" s="35">
        <f>F30+F31+F32+F33</f>
        <v>47.69</v>
      </c>
      <c r="G28" s="35">
        <v>47.69</v>
      </c>
      <c r="H28" s="35">
        <f>F28-E28</f>
        <v>-8.720000000000006</v>
      </c>
    </row>
    <row r="29" spans="1:8" ht="12.75" customHeight="1">
      <c r="A29" s="45" t="s">
        <v>159</v>
      </c>
      <c r="B29" s="100"/>
      <c r="C29" s="7"/>
      <c r="D29" s="7"/>
      <c r="E29" s="7"/>
      <c r="F29" s="7"/>
      <c r="G29" s="7"/>
      <c r="H29" s="35"/>
    </row>
    <row r="30" spans="1:8" ht="12.75" customHeight="1">
      <c r="A30" s="132" t="s">
        <v>160</v>
      </c>
      <c r="B30" s="133"/>
      <c r="C30" s="7"/>
      <c r="D30" s="7">
        <v>0</v>
      </c>
      <c r="E30" s="7">
        <v>3.19</v>
      </c>
      <c r="F30" s="7">
        <v>2.72</v>
      </c>
      <c r="G30" s="7">
        <v>2.72</v>
      </c>
      <c r="H30" s="7">
        <f t="shared" ref="H30:H34" si="3">F30-E30</f>
        <v>-0.46999999999999975</v>
      </c>
    </row>
    <row r="31" spans="1:8" ht="12.75" customHeight="1">
      <c r="A31" s="132" t="s">
        <v>162</v>
      </c>
      <c r="B31" s="133"/>
      <c r="C31" s="7"/>
      <c r="D31" s="7">
        <v>0</v>
      </c>
      <c r="E31" s="7">
        <v>15.57</v>
      </c>
      <c r="F31" s="7">
        <v>12.29</v>
      </c>
      <c r="G31" s="7">
        <v>12.29</v>
      </c>
      <c r="H31" s="7">
        <f t="shared" si="3"/>
        <v>-3.2800000000000011</v>
      </c>
    </row>
    <row r="32" spans="1:8" ht="12.75" customHeight="1">
      <c r="A32" s="132" t="s">
        <v>163</v>
      </c>
      <c r="B32" s="133"/>
      <c r="C32" s="7"/>
      <c r="D32" s="7">
        <v>0</v>
      </c>
      <c r="E32" s="7">
        <v>36.03</v>
      </c>
      <c r="F32" s="7">
        <v>31.35</v>
      </c>
      <c r="G32" s="7">
        <v>31.35</v>
      </c>
      <c r="H32" s="7">
        <f t="shared" si="3"/>
        <v>-4.68</v>
      </c>
    </row>
    <row r="33" spans="1:8" ht="12.75" customHeight="1">
      <c r="A33" s="132" t="s">
        <v>161</v>
      </c>
      <c r="B33" s="133"/>
      <c r="C33" s="7"/>
      <c r="D33" s="7">
        <v>0</v>
      </c>
      <c r="E33" s="7">
        <v>1.62</v>
      </c>
      <c r="F33" s="7">
        <v>1.33</v>
      </c>
      <c r="G33" s="7">
        <v>1.33</v>
      </c>
      <c r="H33" s="7">
        <f t="shared" si="3"/>
        <v>-0.29000000000000004</v>
      </c>
    </row>
    <row r="34" spans="1:8" ht="13.5" customHeight="1">
      <c r="A34" s="79" t="s">
        <v>123</v>
      </c>
      <c r="B34" s="80"/>
      <c r="C34" s="7"/>
      <c r="D34" s="7"/>
      <c r="E34" s="35">
        <f>E8+E25+E28</f>
        <v>915.37</v>
      </c>
      <c r="F34" s="35">
        <f t="shared" ref="F34:G34" si="4">F8+F25+F28</f>
        <v>867.87000000000012</v>
      </c>
      <c r="G34" s="35">
        <f t="shared" si="4"/>
        <v>706.05</v>
      </c>
      <c r="H34" s="7">
        <f t="shared" si="3"/>
        <v>-47.499999999999886</v>
      </c>
    </row>
    <row r="35" spans="1:8" ht="11.25" customHeight="1">
      <c r="A35" s="130" t="s">
        <v>124</v>
      </c>
      <c r="B35" s="131"/>
      <c r="C35" s="7"/>
      <c r="D35" s="7"/>
      <c r="E35" s="7"/>
      <c r="F35" s="7"/>
      <c r="G35" s="76"/>
      <c r="H35" s="70"/>
    </row>
    <row r="36" spans="1:8" ht="12.75" customHeight="1">
      <c r="A36" s="128" t="s">
        <v>125</v>
      </c>
      <c r="B36" s="129"/>
      <c r="C36" s="7"/>
      <c r="D36" s="7">
        <v>-3.94</v>
      </c>
      <c r="E36" s="7">
        <v>0</v>
      </c>
      <c r="F36" s="7">
        <v>0.41</v>
      </c>
      <c r="G36" s="63">
        <v>0.41</v>
      </c>
      <c r="H36" s="35">
        <v>-3.53</v>
      </c>
    </row>
    <row r="37" spans="1:8" ht="15" hidden="1" customHeight="1">
      <c r="A37" s="119" t="s">
        <v>137</v>
      </c>
      <c r="B37" s="120"/>
      <c r="C37" s="125"/>
      <c r="D37" s="125">
        <v>91.55</v>
      </c>
      <c r="E37" s="125">
        <v>21.83</v>
      </c>
      <c r="F37" s="125">
        <v>21.83</v>
      </c>
      <c r="G37" s="145">
        <v>3.71</v>
      </c>
      <c r="H37" s="35">
        <f t="shared" ref="H37:H42" si="5">F37-E37+D37+F37-G37</f>
        <v>109.67</v>
      </c>
    </row>
    <row r="38" spans="1:8" ht="15" hidden="1" customHeight="1">
      <c r="A38" s="121"/>
      <c r="B38" s="122"/>
      <c r="C38" s="126"/>
      <c r="D38" s="126"/>
      <c r="E38" s="126"/>
      <c r="F38" s="126"/>
      <c r="G38" s="146"/>
      <c r="H38" s="142">
        <f>D37+F37-G37</f>
        <v>109.67</v>
      </c>
    </row>
    <row r="39" spans="1:8" ht="14.25" customHeight="1">
      <c r="A39" s="121"/>
      <c r="B39" s="122"/>
      <c r="C39" s="126"/>
      <c r="D39" s="126"/>
      <c r="E39" s="126"/>
      <c r="F39" s="126"/>
      <c r="G39" s="146"/>
      <c r="H39" s="143"/>
    </row>
    <row r="40" spans="1:8" ht="13.5" customHeight="1">
      <c r="A40" s="123"/>
      <c r="B40" s="124"/>
      <c r="C40" s="127"/>
      <c r="D40" s="127"/>
      <c r="E40" s="127"/>
      <c r="F40" s="127"/>
      <c r="G40" s="147"/>
      <c r="H40" s="144"/>
    </row>
    <row r="41" spans="1:8" ht="13.5" customHeight="1">
      <c r="A41" s="154" t="s">
        <v>131</v>
      </c>
      <c r="B41" s="155"/>
      <c r="C41" s="85"/>
      <c r="D41" s="85">
        <v>93.48</v>
      </c>
      <c r="E41" s="85">
        <f>E37-E42</f>
        <v>18.119999999999997</v>
      </c>
      <c r="F41" s="91">
        <f>F37-F42</f>
        <v>18.119999999999997</v>
      </c>
      <c r="G41" s="86">
        <v>0</v>
      </c>
      <c r="H41" s="35">
        <f>D41+F41</f>
        <v>111.6</v>
      </c>
    </row>
    <row r="42" spans="1:8" ht="13.5" customHeight="1">
      <c r="A42" s="73" t="s">
        <v>56</v>
      </c>
      <c r="B42" s="74"/>
      <c r="C42" s="7"/>
      <c r="D42" s="7">
        <v>-1.93</v>
      </c>
      <c r="E42" s="7">
        <v>3.71</v>
      </c>
      <c r="F42" s="7">
        <v>3.71</v>
      </c>
      <c r="G42" s="72">
        <v>3.71</v>
      </c>
      <c r="H42" s="35">
        <f t="shared" si="5"/>
        <v>-1.93</v>
      </c>
    </row>
    <row r="43" spans="1:8" ht="13.5" customHeight="1">
      <c r="A43" s="152" t="s">
        <v>138</v>
      </c>
      <c r="B43" s="118"/>
      <c r="C43" s="7"/>
      <c r="D43" s="7"/>
      <c r="E43" s="7"/>
      <c r="F43" s="7"/>
      <c r="G43" s="97"/>
      <c r="H43" s="35"/>
    </row>
    <row r="44" spans="1:8" ht="12.75" customHeight="1">
      <c r="A44" s="153" t="s">
        <v>139</v>
      </c>
      <c r="B44" s="133"/>
      <c r="C44" s="7" t="s">
        <v>140</v>
      </c>
      <c r="D44" s="7">
        <v>2.99</v>
      </c>
      <c r="E44" s="35">
        <v>3.6</v>
      </c>
      <c r="F44" s="35">
        <v>3.6</v>
      </c>
      <c r="G44" s="35">
        <v>0.61</v>
      </c>
      <c r="H44" s="35">
        <f>F44+D44-G44</f>
        <v>5.9799999999999995</v>
      </c>
    </row>
    <row r="45" spans="1:8" ht="12.75" customHeight="1">
      <c r="A45" s="153" t="s">
        <v>141</v>
      </c>
      <c r="B45" s="133"/>
      <c r="C45" s="7"/>
      <c r="D45" s="7"/>
      <c r="E45" s="35">
        <v>0.61</v>
      </c>
      <c r="F45" s="35">
        <v>0.61</v>
      </c>
      <c r="G45" s="35">
        <v>0.61</v>
      </c>
      <c r="H45" s="7">
        <v>0</v>
      </c>
    </row>
    <row r="46" spans="1:8" ht="12.75" customHeight="1">
      <c r="A46" s="98" t="s">
        <v>142</v>
      </c>
      <c r="B46" s="99"/>
      <c r="C46" s="7" t="s">
        <v>143</v>
      </c>
      <c r="D46" s="7">
        <v>3.99</v>
      </c>
      <c r="E46" s="35">
        <v>4.8</v>
      </c>
      <c r="F46" s="35">
        <v>4.8</v>
      </c>
      <c r="G46" s="35">
        <v>0.81</v>
      </c>
      <c r="H46" s="35">
        <f>F46+D46-G46</f>
        <v>7.9799999999999986</v>
      </c>
    </row>
    <row r="47" spans="1:8" ht="12.75" customHeight="1">
      <c r="A47" s="153" t="s">
        <v>56</v>
      </c>
      <c r="B47" s="133"/>
      <c r="C47" s="7"/>
      <c r="D47" s="7"/>
      <c r="E47" s="35">
        <v>0.81</v>
      </c>
      <c r="F47" s="35">
        <v>0.81</v>
      </c>
      <c r="G47" s="35">
        <v>0.81</v>
      </c>
      <c r="H47" s="7">
        <v>0</v>
      </c>
    </row>
    <row r="48" spans="1:8" ht="12.75" customHeight="1">
      <c r="A48" s="98" t="s">
        <v>144</v>
      </c>
      <c r="B48" s="99"/>
      <c r="C48" s="7" t="s">
        <v>145</v>
      </c>
      <c r="D48" s="7">
        <v>2.5</v>
      </c>
      <c r="E48" s="35">
        <v>3</v>
      </c>
      <c r="F48" s="35">
        <v>3</v>
      </c>
      <c r="G48" s="35">
        <v>0.5</v>
      </c>
      <c r="H48" s="35">
        <f>F48+D48-G48</f>
        <v>5</v>
      </c>
    </row>
    <row r="49" spans="1:8" ht="12.75" customHeight="1">
      <c r="A49" s="153" t="s">
        <v>56</v>
      </c>
      <c r="B49" s="133"/>
      <c r="C49" s="7"/>
      <c r="D49" s="7"/>
      <c r="E49" s="35">
        <v>0.5</v>
      </c>
      <c r="F49" s="35">
        <v>0.5</v>
      </c>
      <c r="G49" s="35">
        <v>0.5</v>
      </c>
      <c r="H49" s="7"/>
    </row>
    <row r="50" spans="1:8" ht="12.75" customHeight="1">
      <c r="A50" s="153" t="s">
        <v>146</v>
      </c>
      <c r="B50" s="133"/>
      <c r="C50" s="7" t="s">
        <v>145</v>
      </c>
      <c r="D50" s="7">
        <v>3.31</v>
      </c>
      <c r="E50" s="35">
        <v>4.8</v>
      </c>
      <c r="F50" s="35">
        <v>4.8</v>
      </c>
      <c r="G50" s="35">
        <v>0.82</v>
      </c>
      <c r="H50" s="35">
        <f>F50+D50-G50</f>
        <v>7.2899999999999991</v>
      </c>
    </row>
    <row r="51" spans="1:8" ht="12.75" customHeight="1">
      <c r="A51" s="153" t="s">
        <v>56</v>
      </c>
      <c r="B51" s="133"/>
      <c r="C51" s="7"/>
      <c r="D51" s="7"/>
      <c r="E51" s="35">
        <v>0.82</v>
      </c>
      <c r="F51" s="35">
        <v>0.82</v>
      </c>
      <c r="G51" s="35">
        <v>0.82</v>
      </c>
      <c r="H51" s="7">
        <v>0</v>
      </c>
    </row>
    <row r="52" spans="1:8" ht="12.75" customHeight="1">
      <c r="A52" s="98" t="s">
        <v>123</v>
      </c>
      <c r="B52" s="99"/>
      <c r="C52" s="7"/>
      <c r="D52" s="7"/>
      <c r="E52" s="35">
        <f>E34+E36+E37+E44+E46+E48+E50</f>
        <v>953.4</v>
      </c>
      <c r="F52" s="35">
        <f>F34+F36+F37+F44+F46+F48+F50</f>
        <v>906.31000000000006</v>
      </c>
      <c r="G52" s="35">
        <f t="shared" ref="F52:G52" si="6">G34+G36+G37+G44+G46+G48+G50</f>
        <v>712.91</v>
      </c>
      <c r="H52" s="7"/>
    </row>
    <row r="53" spans="1:8" ht="14.25" customHeight="1">
      <c r="A53" s="150" t="s">
        <v>129</v>
      </c>
      <c r="B53" s="156"/>
      <c r="C53" s="70"/>
      <c r="D53" s="70">
        <v>-429.37</v>
      </c>
      <c r="E53" s="92"/>
      <c r="F53" s="92"/>
      <c r="G53" s="70"/>
      <c r="H53" s="70">
        <f>F52-E52+D53+F52-G52</f>
        <v>-283.05999999999983</v>
      </c>
    </row>
    <row r="54" spans="1:8" ht="0.75" hidden="1" customHeight="1">
      <c r="A54" s="150" t="s">
        <v>133</v>
      </c>
      <c r="B54" s="150"/>
      <c r="C54" s="93"/>
      <c r="D54" s="93"/>
      <c r="E54" s="94"/>
      <c r="F54" s="95"/>
      <c r="G54" s="95"/>
      <c r="H54" s="94">
        <v>505.44</v>
      </c>
    </row>
    <row r="55" spans="1:8" ht="23.25" customHeight="1">
      <c r="A55" s="150" t="s">
        <v>157</v>
      </c>
      <c r="B55" s="151"/>
      <c r="C55" s="93"/>
      <c r="D55" s="93"/>
      <c r="E55" s="94"/>
      <c r="F55" s="95"/>
      <c r="G55" s="95"/>
      <c r="H55" s="94">
        <f>H56+H57</f>
        <v>-283.06000000000006</v>
      </c>
    </row>
    <row r="56" spans="1:8" ht="14.25" customHeight="1">
      <c r="A56" s="150" t="s">
        <v>127</v>
      </c>
      <c r="B56" s="151"/>
      <c r="C56" s="93"/>
      <c r="D56" s="93"/>
      <c r="E56" s="94"/>
      <c r="F56" s="95"/>
      <c r="G56" s="95"/>
      <c r="H56" s="92">
        <f>H38+H44+H46+H48+H50</f>
        <v>135.91999999999999</v>
      </c>
    </row>
    <row r="57" spans="1:8" ht="14.25" customHeight="1">
      <c r="A57" s="150" t="s">
        <v>128</v>
      </c>
      <c r="B57" s="156"/>
      <c r="C57" s="93"/>
      <c r="D57" s="93"/>
      <c r="E57" s="94"/>
      <c r="F57" s="95"/>
      <c r="G57" s="95"/>
      <c r="H57" s="94">
        <f>H8+H25+H28+H36</f>
        <v>-418.98</v>
      </c>
    </row>
    <row r="58" spans="1:8" ht="14.25" customHeight="1">
      <c r="A58" s="87"/>
      <c r="B58" s="88"/>
      <c r="C58" s="89"/>
      <c r="D58" s="89"/>
      <c r="E58" s="90"/>
      <c r="F58" s="90"/>
      <c r="G58" s="90"/>
      <c r="H58" s="89"/>
    </row>
    <row r="59" spans="1:8" ht="15" customHeight="1">
      <c r="A59" s="21" t="s">
        <v>156</v>
      </c>
      <c r="D59" s="23"/>
      <c r="E59" s="23"/>
      <c r="F59" s="23"/>
      <c r="G59" s="23"/>
    </row>
    <row r="60" spans="1:8" s="75" customFormat="1" ht="17.25" customHeight="1">
      <c r="A60" s="149" t="s">
        <v>59</v>
      </c>
      <c r="B60" s="116"/>
      <c r="C60" s="116"/>
      <c r="D60" s="141"/>
      <c r="E60" s="37" t="s">
        <v>60</v>
      </c>
      <c r="F60" s="37" t="s">
        <v>61</v>
      </c>
      <c r="G60" s="37" t="s">
        <v>126</v>
      </c>
      <c r="H60" s="6" t="s">
        <v>132</v>
      </c>
    </row>
    <row r="61" spans="1:8" s="82" customFormat="1" ht="16.5" customHeight="1">
      <c r="A61" s="148" t="s">
        <v>152</v>
      </c>
      <c r="B61" s="138"/>
      <c r="C61" s="138"/>
      <c r="D61" s="118"/>
      <c r="E61" s="38">
        <v>42917</v>
      </c>
      <c r="F61" s="37" t="s">
        <v>153</v>
      </c>
      <c r="G61" s="39">
        <v>20.83</v>
      </c>
      <c r="H61" s="6" t="s">
        <v>134</v>
      </c>
    </row>
    <row r="62" spans="1:8" s="82" customFormat="1" ht="16.5" customHeight="1">
      <c r="A62" s="148" t="s">
        <v>154</v>
      </c>
      <c r="B62" s="138"/>
      <c r="C62" s="138"/>
      <c r="D62" s="118"/>
      <c r="E62" s="38">
        <v>42795</v>
      </c>
      <c r="F62" s="37" t="s">
        <v>155</v>
      </c>
      <c r="G62" s="39">
        <v>8.76</v>
      </c>
      <c r="H62" s="6" t="s">
        <v>135</v>
      </c>
    </row>
    <row r="63" spans="1:8" s="96" customFormat="1" ht="16.5" customHeight="1">
      <c r="A63" s="148"/>
      <c r="B63" s="138"/>
      <c r="C63" s="138"/>
      <c r="D63" s="118"/>
      <c r="E63" s="38"/>
      <c r="F63" s="37"/>
      <c r="G63" s="39"/>
      <c r="H63" s="6"/>
    </row>
    <row r="64" spans="1:8" s="82" customFormat="1" ht="16.5" customHeight="1">
      <c r="A64" s="148" t="s">
        <v>8</v>
      </c>
      <c r="B64" s="138"/>
      <c r="C64" s="138"/>
      <c r="D64" s="118"/>
      <c r="E64" s="38"/>
      <c r="F64" s="37"/>
      <c r="G64" s="39">
        <f>SUM(G61:G63)</f>
        <v>29.589999999999996</v>
      </c>
      <c r="H64" s="6"/>
    </row>
    <row r="65" spans="1:8" s="75" customFormat="1" ht="13.5" customHeight="1">
      <c r="A65" s="21" t="s">
        <v>48</v>
      </c>
      <c r="B65" s="34"/>
      <c r="C65" s="34"/>
      <c r="D65" s="23"/>
      <c r="E65" s="23"/>
      <c r="F65" s="23"/>
      <c r="G65" s="23"/>
      <c r="H65"/>
    </row>
    <row r="66" spans="1:8" ht="22.5" customHeight="1">
      <c r="A66" s="21" t="s">
        <v>49</v>
      </c>
      <c r="D66" s="23"/>
      <c r="E66" s="23"/>
      <c r="F66" s="23"/>
      <c r="G66" s="23"/>
    </row>
    <row r="67" spans="1:8" ht="14.25" customHeight="1">
      <c r="A67" s="149" t="s">
        <v>63</v>
      </c>
      <c r="B67" s="116"/>
      <c r="C67" s="116"/>
      <c r="D67" s="116"/>
      <c r="E67" s="141"/>
      <c r="F67" s="41" t="s">
        <v>61</v>
      </c>
      <c r="G67" s="40" t="s">
        <v>62</v>
      </c>
    </row>
    <row r="68" spans="1:8">
      <c r="A68" s="148"/>
      <c r="B68" s="138"/>
      <c r="C68" s="138"/>
      <c r="D68" s="138"/>
      <c r="E68" s="118"/>
      <c r="F68" s="37" t="s">
        <v>58</v>
      </c>
      <c r="G68" s="37">
        <v>0</v>
      </c>
    </row>
    <row r="69" spans="1:8">
      <c r="A69" s="48"/>
      <c r="B69" s="49"/>
      <c r="C69" s="49"/>
      <c r="D69" s="49"/>
      <c r="E69" s="49"/>
      <c r="F69" s="50"/>
      <c r="G69" s="50"/>
    </row>
    <row r="70" spans="1:8">
      <c r="A70" s="54" t="s">
        <v>75</v>
      </c>
      <c r="B70" s="55"/>
      <c r="C70" s="55"/>
      <c r="D70" s="55"/>
      <c r="E70" s="55"/>
      <c r="F70" s="37"/>
      <c r="G70" s="37"/>
    </row>
    <row r="71" spans="1:8">
      <c r="A71" s="149" t="s">
        <v>76</v>
      </c>
      <c r="B71" s="159"/>
      <c r="C71" s="101" t="s">
        <v>77</v>
      </c>
      <c r="D71" s="159"/>
      <c r="E71" s="37" t="s">
        <v>78</v>
      </c>
      <c r="F71" s="37" t="s">
        <v>79</v>
      </c>
      <c r="G71" s="37" t="s">
        <v>80</v>
      </c>
    </row>
    <row r="72" spans="1:8">
      <c r="A72" s="149" t="s">
        <v>101</v>
      </c>
      <c r="B72" s="159"/>
      <c r="C72" s="101" t="s">
        <v>58</v>
      </c>
      <c r="D72" s="141"/>
      <c r="E72" s="37">
        <v>4</v>
      </c>
      <c r="F72" s="37" t="s">
        <v>58</v>
      </c>
      <c r="G72" s="37" t="s">
        <v>58</v>
      </c>
    </row>
    <row r="73" spans="1:8">
      <c r="A73" s="51"/>
      <c r="B73" s="52"/>
      <c r="C73" s="28"/>
      <c r="D73" s="53"/>
      <c r="E73" s="50"/>
      <c r="F73" s="50"/>
      <c r="G73" s="50"/>
    </row>
    <row r="74" spans="1:8" ht="23.25" customHeight="1">
      <c r="A74" s="21"/>
      <c r="D74" s="23"/>
      <c r="E74" s="23"/>
      <c r="F74" s="23"/>
      <c r="G74" s="23"/>
    </row>
    <row r="75" spans="1:8">
      <c r="A75" s="21" t="s">
        <v>119</v>
      </c>
      <c r="F75" s="57"/>
    </row>
    <row r="76" spans="1:8">
      <c r="A76" s="160" t="s">
        <v>164</v>
      </c>
      <c r="B76" s="161"/>
      <c r="C76" s="161"/>
      <c r="D76" s="161"/>
      <c r="E76" s="161"/>
      <c r="F76" s="161"/>
      <c r="G76" s="161"/>
    </row>
    <row r="77" spans="1:8">
      <c r="A77" s="157" t="s">
        <v>165</v>
      </c>
      <c r="B77" s="158"/>
      <c r="C77" s="158"/>
      <c r="D77" s="158"/>
      <c r="E77" s="158"/>
      <c r="F77" s="158"/>
      <c r="G77" s="158"/>
    </row>
    <row r="78" spans="1:8">
      <c r="A78" s="158"/>
      <c r="B78" s="158"/>
      <c r="C78" s="158"/>
      <c r="D78" s="158"/>
      <c r="E78" s="158"/>
      <c r="F78" s="158"/>
      <c r="G78" s="158"/>
    </row>
    <row r="79" spans="1:8" ht="0.75" customHeight="1">
      <c r="A79" s="158"/>
      <c r="B79" s="158"/>
      <c r="C79" s="158"/>
      <c r="D79" s="158"/>
      <c r="E79" s="158"/>
      <c r="F79" s="158"/>
      <c r="G79" s="158"/>
    </row>
    <row r="80" spans="1:8" hidden="1">
      <c r="A80" s="158"/>
      <c r="B80" s="158"/>
      <c r="C80" s="158"/>
      <c r="D80" s="158"/>
      <c r="E80" s="158"/>
      <c r="F80" s="158"/>
      <c r="G80" s="158"/>
    </row>
    <row r="81" spans="1:7">
      <c r="A81" s="71"/>
      <c r="B81" s="71"/>
      <c r="C81" s="71"/>
      <c r="D81" s="71"/>
      <c r="E81" s="71"/>
      <c r="F81" s="71"/>
      <c r="G81" s="71"/>
    </row>
    <row r="82" spans="1:7">
      <c r="A82" s="71"/>
      <c r="B82" s="71"/>
      <c r="C82" s="71"/>
      <c r="D82" s="71"/>
      <c r="E82" s="71"/>
      <c r="F82" s="71"/>
      <c r="G82" s="71"/>
    </row>
    <row r="83" spans="1:7">
      <c r="A83" s="23" t="s">
        <v>81</v>
      </c>
      <c r="B83" s="56"/>
    </row>
    <row r="84" spans="1:7" ht="13.5" customHeight="1">
      <c r="A84" s="23" t="s">
        <v>82</v>
      </c>
      <c r="B84" s="56"/>
      <c r="E84" s="23" t="s">
        <v>84</v>
      </c>
    </row>
    <row r="85" spans="1:7" hidden="1">
      <c r="A85" s="23" t="s">
        <v>83</v>
      </c>
      <c r="B85" s="56"/>
    </row>
    <row r="86" spans="1:7" hidden="1">
      <c r="A86" s="23"/>
      <c r="B86" s="56"/>
    </row>
    <row r="87" spans="1:7">
      <c r="A87" s="19" t="s">
        <v>85</v>
      </c>
    </row>
    <row r="88" spans="1:7">
      <c r="A88" s="19" t="s">
        <v>86</v>
      </c>
    </row>
    <row r="89" spans="1:7">
      <c r="A89" s="19" t="s">
        <v>87</v>
      </c>
    </row>
    <row r="90" spans="1:7">
      <c r="A90" s="19" t="s">
        <v>88</v>
      </c>
    </row>
    <row r="91" spans="1:7">
      <c r="A91" s="19"/>
    </row>
  </sheetData>
  <mergeCells count="55">
    <mergeCell ref="A77:G80"/>
    <mergeCell ref="A71:B71"/>
    <mergeCell ref="A72:B72"/>
    <mergeCell ref="C71:D71"/>
    <mergeCell ref="C72:D72"/>
    <mergeCell ref="A76:G76"/>
    <mergeCell ref="A68:E68"/>
    <mergeCell ref="A60:D60"/>
    <mergeCell ref="D37:D40"/>
    <mergeCell ref="A54:B54"/>
    <mergeCell ref="A41:B41"/>
    <mergeCell ref="A53:B53"/>
    <mergeCell ref="A61:D61"/>
    <mergeCell ref="A62:D62"/>
    <mergeCell ref="A56:B56"/>
    <mergeCell ref="A57:B57"/>
    <mergeCell ref="A63:D63"/>
    <mergeCell ref="H38:H40"/>
    <mergeCell ref="E37:E40"/>
    <mergeCell ref="G37:G40"/>
    <mergeCell ref="A64:D64"/>
    <mergeCell ref="A67:E67"/>
    <mergeCell ref="F37:F40"/>
    <mergeCell ref="A55:B55"/>
    <mergeCell ref="A43:B43"/>
    <mergeCell ref="A44:B44"/>
    <mergeCell ref="A45:B45"/>
    <mergeCell ref="A47:B47"/>
    <mergeCell ref="A49:B49"/>
    <mergeCell ref="A50:B50"/>
    <mergeCell ref="A51:B51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23:B23"/>
    <mergeCell ref="A25:B25"/>
    <mergeCell ref="A37:B40"/>
    <mergeCell ref="C37:C40"/>
    <mergeCell ref="A27:B27"/>
    <mergeCell ref="A36:B36"/>
    <mergeCell ref="A35:B35"/>
    <mergeCell ref="A28:B28"/>
    <mergeCell ref="A30:B30"/>
    <mergeCell ref="A31:B31"/>
    <mergeCell ref="A32:B32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2018-01-25T03:36:48Z</cp:lastPrinted>
  <dcterms:created xsi:type="dcterms:W3CDTF">2013-02-18T04:38:06Z</dcterms:created>
  <dcterms:modified xsi:type="dcterms:W3CDTF">2018-01-25T03:40:28Z</dcterms:modified>
</cp:coreProperties>
</file>