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 s="1"/>
  <c r="F10" i="8"/>
  <c r="F9" i="8" s="1"/>
  <c r="E10" i="8"/>
  <c r="E9" i="8" s="1"/>
  <c r="F14" i="8"/>
  <c r="F13" i="8"/>
  <c r="E14" i="8"/>
  <c r="D16" i="8" l="1"/>
  <c r="D13" i="8"/>
  <c r="D9" i="8"/>
  <c r="C22" i="8"/>
  <c r="C9" i="8"/>
  <c r="C8" i="8"/>
  <c r="F41" i="8"/>
  <c r="E41" i="8"/>
  <c r="H34" i="8"/>
  <c r="H33" i="8"/>
  <c r="H32" i="8"/>
  <c r="H31" i="8"/>
  <c r="F29" i="8"/>
  <c r="E29" i="8"/>
  <c r="G25" i="8"/>
  <c r="H25" i="8" s="1"/>
  <c r="G58" i="8"/>
  <c r="G8" i="8"/>
  <c r="G9" i="8" s="1"/>
  <c r="F26" i="8"/>
  <c r="E26" i="8"/>
  <c r="H19" i="8"/>
  <c r="E13" i="8"/>
  <c r="F8" i="8"/>
  <c r="E8" i="8"/>
  <c r="H43" i="8"/>
  <c r="H37" i="8"/>
  <c r="H27" i="8"/>
  <c r="H23" i="8"/>
  <c r="H21" i="8"/>
  <c r="H20" i="8"/>
  <c r="H18" i="8"/>
  <c r="H17" i="8"/>
  <c r="H15" i="8"/>
  <c r="H14" i="8"/>
  <c r="H12" i="8"/>
  <c r="H10" i="8"/>
  <c r="H29" i="8" l="1"/>
  <c r="E35" i="8"/>
  <c r="E45" i="8" s="1"/>
  <c r="H13" i="8"/>
  <c r="G35" i="8"/>
  <c r="G45" i="8" s="1"/>
  <c r="F35" i="8"/>
  <c r="F45" i="8" s="1"/>
  <c r="H8" i="8"/>
  <c r="H49" i="8" s="1"/>
  <c r="H16" i="8"/>
  <c r="H22" i="8"/>
  <c r="H26" i="8"/>
  <c r="H41" i="8"/>
  <c r="H9" i="8"/>
  <c r="H48" i="8" l="1"/>
  <c r="H46" i="8"/>
  <c r="H47" i="8" l="1"/>
</calcChain>
</file>

<file path=xl/sharedStrings.xml><?xml version="1.0" encoding="utf-8"?>
<sst xmlns="http://schemas.openxmlformats.org/spreadsheetml/2006/main" count="176" uniqueCount="154">
  <si>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</si>
  <si>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</si>
  <si>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</si>
  <si>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</si>
  <si>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</si>
  <si>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</si>
  <si>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</si>
  <si>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</si>
  <si>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</si>
  <si>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</si>
  <si>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</si>
  <si>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</si>
  <si>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</si>
  <si>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</si>
  <si>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</si>
  <si>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</si>
  <si>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</si>
  <si>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</si>
  <si>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</si>
  <si>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</si>
  <si>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</si>
  <si>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</si>
  <si>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</si>
  <si>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</si>
  <si>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</si>
  <si>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</si>
  <si>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</si>
  <si>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</si>
  <si>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</si>
  <si>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</si>
  <si>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</si>
  <si>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</si>
  <si>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</si>
  <si>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</si>
  <si>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</si>
  <si>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</si>
  <si>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</si>
  <si>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</si>
  <si>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</si>
  <si>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</si>
  <si>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</si>
  <si>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</si>
  <si>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</si>
  <si>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</si>
  <si>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</si>
  <si>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</si>
  <si>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</si>
  <si>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</si>
  <si>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</si>
  <si>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</si>
  <si>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</si>
  <si>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</si>
  <si>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</si>
  <si>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</si>
  <si>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</si>
  <si>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</si>
  <si>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</si>
  <si>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</si>
  <si>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</si>
  <si>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</si>
  <si>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</si>
  <si>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</si>
  <si>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</si>
  <si>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</si>
  <si>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</si>
  <si>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</si>
  <si>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</si>
  <si>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</si>
  <si>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</si>
  <si>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</si>
  <si>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</si>
  <si>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</si>
  <si>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</si>
  <si>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</si>
  <si>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</si>
  <si>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</si>
  <si>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</si>
  <si>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</si>
  <si>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</si>
  <si>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</si>
  <si>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</si>
  <si>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</si>
  <si>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</si>
  <si>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</si>
  <si>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</si>
  <si>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</si>
  <si>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</si>
  <si>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</si>
  <si>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</si>
  <si>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</si>
  <si>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</si>
  <si>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</si>
  <si>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</si>
  <si>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</si>
  <si>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</si>
  <si>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</si>
  <si>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</si>
  <si>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</si>
  <si>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5 подъездов</t>
  </si>
  <si>
    <t>луговая, 59</t>
  </si>
  <si>
    <t>№ 59 по ул. Луговой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</si>
  <si>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</si>
  <si>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</si>
  <si>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</si>
  <si>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</si>
  <si>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</si>
  <si>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</si>
  <si>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</si>
  <si>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</si>
  <si>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</si>
  <si>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</si>
  <si>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</si>
  <si>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</si>
  <si>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</si>
  <si>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</si>
  <si>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</si>
  <si>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</si>
  <si>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</si>
  <si>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</si>
  <si>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количество проживающих</t>
  </si>
  <si>
    <t xml:space="preserve">                                               01 января 2008</t>
  </si>
  <si>
    <t>итого по дому:</t>
  </si>
  <si>
    <t>Прочие работы и услуги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</si>
  <si>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</si>
  <si>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</si>
  <si>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</si>
  <si>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</si>
  <si>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</si>
  <si>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</si>
  <si>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695,8</t>
  </si>
  <si>
    <t>итого</t>
  </si>
  <si>
    <t xml:space="preserve"> Текущий ремонт коммуникаций, проходящих через нежилые помещения</t>
  </si>
  <si>
    <t>125 чел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</si>
  <si>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</si>
  <si>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</si>
  <si>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</si>
  <si>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</si>
  <si>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</si>
  <si>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</si>
  <si>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Предложение Управляющей компании - ремонт системы электроснабжения.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</si>
  <si>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</si>
  <si>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</si>
  <si>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</si>
  <si>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</si>
  <si>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</si>
  <si>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приобретение и установка почтовых ящиков</t>
  </si>
  <si>
    <t>45 шт</t>
  </si>
  <si>
    <t>Жилспецсервис</t>
  </si>
  <si>
    <t>прочистка вентиляции по стояку кв. 7</t>
  </si>
  <si>
    <t>1 компл</t>
  </si>
  <si>
    <t>ИП Ануфрий</t>
  </si>
  <si>
    <t>3. Перечень работ, выполненных по статье " текущий ремонт"  в 2018 году.</t>
  </si>
  <si>
    <t xml:space="preserve">План по статье "текущий ремонт" на 2019 год.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</si>
  <si>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173/01 от 30.01.2019 года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</si>
</sst>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Alignment="1"/>
    <xf numFmtId="0" fontId="0" fillId="0" borderId="0" xfId="0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wrapText="1"/>
    </xf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/>
    <xf numFmtId="164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6" fillId="0" borderId="2" xfId="0" applyFont="1" applyBorder="1" applyAlignment="1"/>
    <xf numFmtId="0" fontId="0" fillId="0" borderId="8" xfId="0" applyBorder="1" applyAlignment="1"/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16" fillId="0" borderId="2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9" fillId="0" borderId="2" xfId="0" applyFont="1" applyFill="1" applyBorder="1" applyAlignment="1"/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140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4" t="s">
        <v>100</v>
      </c>
    </row>
    <row r="4" spans="1:4" ht="14.25" customHeight="1" x14ac:dyDescent="0.25">
      <c r="A4" s="22" t="s">
        <v>153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52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49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9" t="s">
        <v>12</v>
      </c>
      <c r="D9" s="110"/>
    </row>
    <row r="10" spans="1:4" s="3" customFormat="1" ht="24" customHeight="1" x14ac:dyDescent="0.25">
      <c r="A10" s="12" t="s">
        <v>2</v>
      </c>
      <c r="B10" s="15" t="s">
        <v>13</v>
      </c>
      <c r="C10" s="103" t="s">
        <v>90</v>
      </c>
      <c r="D10" s="104"/>
    </row>
    <row r="11" spans="1:4" s="3" customFormat="1" ht="15" customHeight="1" x14ac:dyDescent="0.25">
      <c r="A11" s="12" t="s">
        <v>3</v>
      </c>
      <c r="B11" s="13" t="s">
        <v>14</v>
      </c>
      <c r="C11" s="109" t="s">
        <v>15</v>
      </c>
      <c r="D11" s="110"/>
    </row>
    <row r="12" spans="1:4" s="3" customFormat="1" ht="15" customHeight="1" x14ac:dyDescent="0.25">
      <c r="A12" s="63" t="s">
        <v>4</v>
      </c>
      <c r="B12" s="64" t="s">
        <v>101</v>
      </c>
      <c r="C12" s="59" t="s">
        <v>102</v>
      </c>
      <c r="D12" s="60" t="s">
        <v>103</v>
      </c>
    </row>
    <row r="13" spans="1:4" s="3" customFormat="1" ht="15" customHeight="1" x14ac:dyDescent="0.25">
      <c r="A13" s="65"/>
      <c r="B13" s="66"/>
      <c r="C13" s="59" t="s">
        <v>104</v>
      </c>
      <c r="D13" s="60" t="s">
        <v>105</v>
      </c>
    </row>
    <row r="14" spans="1:4" s="3" customFormat="1" ht="15" customHeight="1" x14ac:dyDescent="0.25">
      <c r="A14" s="65"/>
      <c r="B14" s="66"/>
      <c r="C14" s="59" t="s">
        <v>106</v>
      </c>
      <c r="D14" s="60" t="s">
        <v>107</v>
      </c>
    </row>
    <row r="15" spans="1:4" s="3" customFormat="1" ht="15" customHeight="1" x14ac:dyDescent="0.25">
      <c r="A15" s="65"/>
      <c r="B15" s="66"/>
      <c r="C15" s="59" t="s">
        <v>108</v>
      </c>
      <c r="D15" s="60" t="s">
        <v>109</v>
      </c>
    </row>
    <row r="16" spans="1:4" s="3" customFormat="1" ht="15" customHeight="1" x14ac:dyDescent="0.25">
      <c r="A16" s="65"/>
      <c r="B16" s="66"/>
      <c r="C16" s="59" t="s">
        <v>110</v>
      </c>
      <c r="D16" s="60" t="s">
        <v>111</v>
      </c>
    </row>
    <row r="17" spans="1:5" s="3" customFormat="1" ht="15" customHeight="1" x14ac:dyDescent="0.25">
      <c r="A17" s="65"/>
      <c r="B17" s="66"/>
      <c r="C17" s="59" t="s">
        <v>112</v>
      </c>
      <c r="D17" s="60" t="s">
        <v>113</v>
      </c>
    </row>
    <row r="18" spans="1:5" s="3" customFormat="1" ht="15" customHeight="1" x14ac:dyDescent="0.25">
      <c r="A18" s="67"/>
      <c r="B18" s="68"/>
      <c r="C18" s="59" t="s">
        <v>114</v>
      </c>
      <c r="D18" s="60" t="s">
        <v>115</v>
      </c>
    </row>
    <row r="19" spans="1:5" s="3" customFormat="1" ht="14.25" customHeight="1" x14ac:dyDescent="0.25">
      <c r="A19" s="12" t="s">
        <v>5</v>
      </c>
      <c r="B19" s="13" t="s">
        <v>16</v>
      </c>
      <c r="C19" s="111" t="s">
        <v>96</v>
      </c>
      <c r="D19" s="112"/>
    </row>
    <row r="20" spans="1:5" s="3" customFormat="1" x14ac:dyDescent="0.25">
      <c r="A20" s="12" t="s">
        <v>6</v>
      </c>
      <c r="B20" s="13" t="s">
        <v>17</v>
      </c>
      <c r="C20" s="113" t="s">
        <v>56</v>
      </c>
      <c r="D20" s="114"/>
    </row>
    <row r="21" spans="1:5" s="3" customFormat="1" ht="16.5" customHeight="1" x14ac:dyDescent="0.25">
      <c r="A21" s="12" t="s">
        <v>7</v>
      </c>
      <c r="B21" s="13" t="s">
        <v>18</v>
      </c>
      <c r="C21" s="103" t="s">
        <v>19</v>
      </c>
      <c r="D21" s="104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5" t="s">
        <v>26</v>
      </c>
      <c r="B26" s="106"/>
      <c r="C26" s="106"/>
      <c r="D26" s="107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92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118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9">
        <v>1966</v>
      </c>
      <c r="D40" s="108"/>
    </row>
    <row r="41" spans="1:4" x14ac:dyDescent="0.25">
      <c r="A41" s="7">
        <v>2</v>
      </c>
      <c r="B41" s="6" t="s">
        <v>37</v>
      </c>
      <c r="C41" s="99" t="s">
        <v>97</v>
      </c>
      <c r="D41" s="108"/>
    </row>
    <row r="42" spans="1:4" ht="15" customHeight="1" x14ac:dyDescent="0.25">
      <c r="A42" s="7">
        <v>3</v>
      </c>
      <c r="B42" s="6" t="s">
        <v>38</v>
      </c>
      <c r="C42" s="99" t="s">
        <v>98</v>
      </c>
      <c r="D42" s="100"/>
    </row>
    <row r="43" spans="1:4" x14ac:dyDescent="0.25">
      <c r="A43" s="7">
        <v>4</v>
      </c>
      <c r="B43" s="6" t="s">
        <v>36</v>
      </c>
      <c r="C43" s="99" t="s">
        <v>57</v>
      </c>
      <c r="D43" s="100"/>
    </row>
    <row r="44" spans="1:4" x14ac:dyDescent="0.25">
      <c r="A44" s="7">
        <v>5</v>
      </c>
      <c r="B44" s="6" t="s">
        <v>39</v>
      </c>
      <c r="C44" s="99" t="s">
        <v>57</v>
      </c>
      <c r="D44" s="100"/>
    </row>
    <row r="45" spans="1:4" x14ac:dyDescent="0.25">
      <c r="A45" s="7">
        <v>6</v>
      </c>
      <c r="B45" s="6" t="s">
        <v>40</v>
      </c>
      <c r="C45" s="99">
        <v>3438.6</v>
      </c>
      <c r="D45" s="108"/>
    </row>
    <row r="46" spans="1:4" ht="15" customHeight="1" x14ac:dyDescent="0.25">
      <c r="A46" s="7">
        <v>7</v>
      </c>
      <c r="B46" s="6" t="s">
        <v>41</v>
      </c>
      <c r="C46" s="99">
        <v>832.6</v>
      </c>
      <c r="D46" s="108"/>
    </row>
    <row r="47" spans="1:4" x14ac:dyDescent="0.25">
      <c r="A47" s="7">
        <v>8</v>
      </c>
      <c r="B47" s="6" t="s">
        <v>42</v>
      </c>
      <c r="C47" s="99" t="s">
        <v>129</v>
      </c>
      <c r="D47" s="108"/>
    </row>
    <row r="48" spans="1:4" x14ac:dyDescent="0.25">
      <c r="A48" s="7">
        <v>9</v>
      </c>
      <c r="B48" s="6" t="s">
        <v>119</v>
      </c>
      <c r="C48" s="99" t="s">
        <v>132</v>
      </c>
      <c r="D48" s="108"/>
    </row>
    <row r="49" spans="1:4" x14ac:dyDescent="0.25">
      <c r="A49" s="75"/>
      <c r="B49" s="6" t="s">
        <v>91</v>
      </c>
      <c r="C49" s="101" t="s">
        <v>120</v>
      </c>
      <c r="D49" s="10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9:D9"/>
    <mergeCell ref="C10:D10"/>
    <mergeCell ref="C11:D11"/>
    <mergeCell ref="C19:D19"/>
    <mergeCell ref="C20:D20"/>
    <mergeCell ref="C43:D43"/>
    <mergeCell ref="C49:D49"/>
    <mergeCell ref="C21:D21"/>
    <mergeCell ref="A26:D26"/>
    <mergeCell ref="C40:D40"/>
    <mergeCell ref="C41:D41"/>
    <mergeCell ref="C42:D42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25" workbookViewId="0">
      <selection activeCell="J47" sqref="J4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42578125" customWidth="1"/>
  </cols>
  <sheetData>
    <row r="1" spans="1:8" x14ac:dyDescent="0.25">
      <c r="A1" s="4" t="s">
        <v>125</v>
      </c>
      <c r="B1"/>
      <c r="C1" s="42"/>
      <c r="D1" s="42"/>
    </row>
    <row r="2" spans="1:8" ht="13.5" customHeight="1" x14ac:dyDescent="0.25">
      <c r="A2" s="4" t="s">
        <v>141</v>
      </c>
      <c r="B2"/>
      <c r="C2" s="42"/>
      <c r="D2" s="42"/>
    </row>
    <row r="3" spans="1:8" ht="56.25" customHeight="1" x14ac:dyDescent="0.25">
      <c r="A3" s="78" t="s">
        <v>63</v>
      </c>
      <c r="B3" s="79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4" customHeight="1" x14ac:dyDescent="0.25">
      <c r="A4" s="165" t="s">
        <v>142</v>
      </c>
      <c r="B4" s="166"/>
      <c r="C4" s="43"/>
      <c r="D4" s="32">
        <v>-102.01</v>
      </c>
      <c r="E4" s="32"/>
      <c r="F4" s="32"/>
      <c r="G4" s="44"/>
      <c r="H4" s="32"/>
    </row>
    <row r="5" spans="1:8" ht="15" customHeight="1" x14ac:dyDescent="0.25">
      <c r="A5" s="78" t="s">
        <v>126</v>
      </c>
      <c r="B5" s="79"/>
      <c r="C5" s="43"/>
      <c r="D5" s="32">
        <v>314.97000000000003</v>
      </c>
      <c r="E5" s="32"/>
      <c r="F5" s="32"/>
      <c r="G5" s="44"/>
      <c r="H5" s="32"/>
    </row>
    <row r="6" spans="1:8" ht="12.75" customHeight="1" x14ac:dyDescent="0.25">
      <c r="A6" s="78" t="s">
        <v>127</v>
      </c>
      <c r="B6" s="79"/>
      <c r="C6" s="43"/>
      <c r="D6" s="32">
        <v>-212.96</v>
      </c>
      <c r="E6" s="32"/>
      <c r="F6" s="32"/>
      <c r="G6" s="44"/>
      <c r="H6" s="32"/>
    </row>
    <row r="7" spans="1:8" ht="18" customHeight="1" x14ac:dyDescent="0.25">
      <c r="A7" s="92" t="s">
        <v>143</v>
      </c>
      <c r="B7" s="79"/>
      <c r="C7" s="43"/>
      <c r="D7" s="32"/>
      <c r="E7" s="32"/>
      <c r="F7" s="32"/>
      <c r="G7" s="44"/>
      <c r="H7" s="32"/>
    </row>
    <row r="8" spans="1:8" ht="17.25" customHeight="1" x14ac:dyDescent="0.25">
      <c r="A8" s="151" t="s">
        <v>70</v>
      </c>
      <c r="B8" s="102"/>
      <c r="C8" s="36">
        <f>C12+C15+C18+C21</f>
        <v>15.830000000000002</v>
      </c>
      <c r="D8" s="7">
        <v>-197.13</v>
      </c>
      <c r="E8" s="33">
        <f>E12+E15+E18+E21</f>
        <v>617.25</v>
      </c>
      <c r="F8" s="33">
        <f>F12+F15+F18+F21</f>
        <v>567</v>
      </c>
      <c r="G8" s="33">
        <f>G12+G15+G18+G21</f>
        <v>567</v>
      </c>
      <c r="H8" s="97">
        <f>F8-E8+D8</f>
        <v>-247.38</v>
      </c>
    </row>
    <row r="9" spans="1:8" x14ac:dyDescent="0.25">
      <c r="A9" s="45" t="s">
        <v>71</v>
      </c>
      <c r="B9" s="46"/>
      <c r="C9" s="7">
        <f>C8-C10</f>
        <v>14.250000000000002</v>
      </c>
      <c r="D9" s="7">
        <f>D8-D10</f>
        <v>-177.4</v>
      </c>
      <c r="E9" s="97">
        <f>E8-E10</f>
        <v>555.52499999999998</v>
      </c>
      <c r="F9" s="97">
        <f>F8-F10</f>
        <v>510.3</v>
      </c>
      <c r="G9" s="7">
        <f>G8-G10</f>
        <v>510.3</v>
      </c>
      <c r="H9" s="97">
        <f t="shared" ref="H9:H10" si="0">F9-E9+D9</f>
        <v>-222.62499999999997</v>
      </c>
    </row>
    <row r="10" spans="1:8" x14ac:dyDescent="0.25">
      <c r="A10" s="157" t="s">
        <v>72</v>
      </c>
      <c r="B10" s="144"/>
      <c r="C10" s="7">
        <v>1.58</v>
      </c>
      <c r="D10" s="7">
        <v>-19.73</v>
      </c>
      <c r="E10" s="97">
        <f>E8*10%</f>
        <v>61.725000000000001</v>
      </c>
      <c r="F10" s="97">
        <f>F8*10%</f>
        <v>56.7</v>
      </c>
      <c r="G10" s="7">
        <v>56.7</v>
      </c>
      <c r="H10" s="97">
        <f t="shared" si="0"/>
        <v>-24.754999999999999</v>
      </c>
    </row>
    <row r="11" spans="1:8" ht="12.75" customHeight="1" x14ac:dyDescent="0.25">
      <c r="A11" s="167" t="s">
        <v>73</v>
      </c>
      <c r="B11" s="146"/>
      <c r="C11" s="146"/>
      <c r="D11" s="146"/>
      <c r="E11" s="146"/>
      <c r="F11" s="146"/>
      <c r="G11" s="146"/>
      <c r="H11" s="102"/>
    </row>
    <row r="12" spans="1:8" x14ac:dyDescent="0.25">
      <c r="A12" s="163" t="s">
        <v>53</v>
      </c>
      <c r="B12" s="164"/>
      <c r="C12" s="36">
        <v>5.65</v>
      </c>
      <c r="D12" s="33">
        <v>-74.150000000000006</v>
      </c>
      <c r="E12" s="33">
        <v>230.65</v>
      </c>
      <c r="F12" s="33">
        <v>220.94</v>
      </c>
      <c r="G12" s="33">
        <v>220.94</v>
      </c>
      <c r="H12" s="97">
        <f t="shared" ref="H12:H23" si="1">F12-E12+D12</f>
        <v>-83.860000000000014</v>
      </c>
    </row>
    <row r="13" spans="1:8" x14ac:dyDescent="0.25">
      <c r="A13" s="45" t="s">
        <v>71</v>
      </c>
      <c r="B13" s="46"/>
      <c r="C13" s="7">
        <v>5.08</v>
      </c>
      <c r="D13" s="7">
        <f>D12-D14</f>
        <v>-66.75</v>
      </c>
      <c r="E13" s="97">
        <f>E12-E14</f>
        <v>207.58500000000001</v>
      </c>
      <c r="F13" s="97">
        <f>F12-F14</f>
        <v>198.846</v>
      </c>
      <c r="G13" s="97">
        <f>G12-G14</f>
        <v>198.846</v>
      </c>
      <c r="H13" s="97">
        <f t="shared" si="1"/>
        <v>-75.489000000000004</v>
      </c>
    </row>
    <row r="14" spans="1:8" x14ac:dyDescent="0.25">
      <c r="A14" s="157" t="s">
        <v>72</v>
      </c>
      <c r="B14" s="144"/>
      <c r="C14" s="7">
        <v>0.56999999999999995</v>
      </c>
      <c r="D14" s="7">
        <v>-7.4</v>
      </c>
      <c r="E14" s="97">
        <f>E12*10%</f>
        <v>23.065000000000001</v>
      </c>
      <c r="F14" s="97">
        <f>F12*10%</f>
        <v>22.094000000000001</v>
      </c>
      <c r="G14" s="97">
        <f>G12*10%</f>
        <v>22.094000000000001</v>
      </c>
      <c r="H14" s="97">
        <f t="shared" si="1"/>
        <v>-8.3710000000000004</v>
      </c>
    </row>
    <row r="15" spans="1:8" ht="23.25" customHeight="1" x14ac:dyDescent="0.25">
      <c r="A15" s="163" t="s">
        <v>45</v>
      </c>
      <c r="B15" s="164"/>
      <c r="C15" s="36">
        <v>3.45</v>
      </c>
      <c r="D15" s="33">
        <v>-44.72</v>
      </c>
      <c r="E15" s="33">
        <v>140.84</v>
      </c>
      <c r="F15" s="33">
        <v>126.08</v>
      </c>
      <c r="G15" s="33">
        <v>126.08</v>
      </c>
      <c r="H15" s="97">
        <f t="shared" si="1"/>
        <v>-59.480000000000004</v>
      </c>
    </row>
    <row r="16" spans="1:8" x14ac:dyDescent="0.25">
      <c r="A16" s="45" t="s">
        <v>71</v>
      </c>
      <c r="B16" s="46"/>
      <c r="C16" s="7">
        <v>3.1</v>
      </c>
      <c r="D16" s="7">
        <f>D15-D17</f>
        <v>-40.26</v>
      </c>
      <c r="E16" s="97">
        <f>E15-E17</f>
        <v>126.756</v>
      </c>
      <c r="F16" s="97">
        <f>F15-F17</f>
        <v>113.47199999999999</v>
      </c>
      <c r="G16" s="97">
        <f>G15-G17</f>
        <v>113.47199999999999</v>
      </c>
      <c r="H16" s="97">
        <f t="shared" si="1"/>
        <v>-53.544000000000004</v>
      </c>
    </row>
    <row r="17" spans="1:8" ht="15" customHeight="1" x14ac:dyDescent="0.25">
      <c r="A17" s="157" t="s">
        <v>72</v>
      </c>
      <c r="B17" s="144"/>
      <c r="C17" s="7">
        <v>0.35</v>
      </c>
      <c r="D17" s="7">
        <v>-4.46</v>
      </c>
      <c r="E17" s="97">
        <f>E15*10%</f>
        <v>14.084000000000001</v>
      </c>
      <c r="F17" s="97">
        <f>F15*10%</f>
        <v>12.608000000000001</v>
      </c>
      <c r="G17" s="97">
        <f>G15*10%</f>
        <v>12.608000000000001</v>
      </c>
      <c r="H17" s="97">
        <f t="shared" si="1"/>
        <v>-5.9360000000000008</v>
      </c>
    </row>
    <row r="18" spans="1:8" ht="15.75" customHeight="1" x14ac:dyDescent="0.25">
      <c r="A18" s="163" t="s">
        <v>54</v>
      </c>
      <c r="B18" s="164"/>
      <c r="C18" s="43">
        <v>2.37</v>
      </c>
      <c r="D18" s="33">
        <v>-30.82</v>
      </c>
      <c r="E18" s="33">
        <v>96.75</v>
      </c>
      <c r="F18" s="33">
        <v>86.61</v>
      </c>
      <c r="G18" s="33">
        <v>86.61</v>
      </c>
      <c r="H18" s="97">
        <f t="shared" si="1"/>
        <v>-40.96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v>-27.74</v>
      </c>
      <c r="E19" s="97">
        <f>E18-E20</f>
        <v>87.075000000000003</v>
      </c>
      <c r="F19" s="97">
        <f>F18-F20</f>
        <v>77.948999999999998</v>
      </c>
      <c r="G19" s="97">
        <f>G18-G20</f>
        <v>77.948999999999998</v>
      </c>
      <c r="H19" s="97">
        <f t="shared" si="1"/>
        <v>-36.866</v>
      </c>
    </row>
    <row r="20" spans="1:8" ht="12.75" customHeight="1" x14ac:dyDescent="0.25">
      <c r="A20" s="157" t="s">
        <v>72</v>
      </c>
      <c r="B20" s="144"/>
      <c r="C20" s="7">
        <v>0.24</v>
      </c>
      <c r="D20" s="7">
        <v>-3.08</v>
      </c>
      <c r="E20" s="97">
        <f>E18*10%</f>
        <v>9.6750000000000007</v>
      </c>
      <c r="F20" s="97">
        <f>F18*10%</f>
        <v>8.6609999999999996</v>
      </c>
      <c r="G20" s="97">
        <f>G18*10%</f>
        <v>8.6609999999999996</v>
      </c>
      <c r="H20" s="97">
        <f t="shared" si="1"/>
        <v>-4.0940000000000012</v>
      </c>
    </row>
    <row r="21" spans="1:8" ht="14.25" customHeight="1" x14ac:dyDescent="0.25">
      <c r="A21" s="10" t="s">
        <v>116</v>
      </c>
      <c r="B21" s="47"/>
      <c r="C21" s="35">
        <v>4.3600000000000003</v>
      </c>
      <c r="D21" s="7">
        <v>-47.44</v>
      </c>
      <c r="E21" s="7">
        <v>149.01</v>
      </c>
      <c r="F21" s="7">
        <v>133.37</v>
      </c>
      <c r="G21" s="7">
        <v>133.37</v>
      </c>
      <c r="H21" s="97">
        <f t="shared" si="1"/>
        <v>-63.079999999999984</v>
      </c>
    </row>
    <row r="22" spans="1:8" ht="14.25" customHeight="1" x14ac:dyDescent="0.25">
      <c r="A22" s="45" t="s">
        <v>71</v>
      </c>
      <c r="B22" s="46"/>
      <c r="C22" s="7">
        <f>C21-C23</f>
        <v>3.9200000000000004</v>
      </c>
      <c r="D22" s="7">
        <v>-42.7</v>
      </c>
      <c r="E22" s="97">
        <f>E21-E23</f>
        <v>134.10899999999998</v>
      </c>
      <c r="F22" s="97">
        <f>F21-F23</f>
        <v>120.033</v>
      </c>
      <c r="G22" s="97">
        <f>G21-G23</f>
        <v>120.033</v>
      </c>
      <c r="H22" s="97">
        <f t="shared" si="1"/>
        <v>-56.775999999999982</v>
      </c>
    </row>
    <row r="23" spans="1:8" x14ac:dyDescent="0.25">
      <c r="A23" s="157" t="s">
        <v>72</v>
      </c>
      <c r="B23" s="144"/>
      <c r="C23" s="7">
        <v>0.44</v>
      </c>
      <c r="D23" s="7">
        <v>-4.74</v>
      </c>
      <c r="E23" s="97">
        <f>E21*10%</f>
        <v>14.901</v>
      </c>
      <c r="F23" s="97">
        <f>F21*10%</f>
        <v>13.337000000000002</v>
      </c>
      <c r="G23" s="97">
        <f>G21*10%</f>
        <v>13.337000000000002</v>
      </c>
      <c r="H23" s="97">
        <f t="shared" si="1"/>
        <v>-6.3039999999999985</v>
      </c>
    </row>
    <row r="24" spans="1:8" ht="9.75" customHeight="1" x14ac:dyDescent="0.25">
      <c r="A24" s="61"/>
      <c r="B24" s="62"/>
      <c r="C24" s="7"/>
      <c r="D24" s="7"/>
      <c r="E24" s="7"/>
      <c r="F24" s="7"/>
      <c r="G24" s="57"/>
      <c r="H24" s="97"/>
    </row>
    <row r="25" spans="1:8" ht="17.25" customHeight="1" x14ac:dyDescent="0.25">
      <c r="A25" s="151" t="s">
        <v>46</v>
      </c>
      <c r="B25" s="102"/>
      <c r="C25" s="35">
        <v>5.29</v>
      </c>
      <c r="D25" s="35">
        <v>138.56</v>
      </c>
      <c r="E25" s="35">
        <v>215.96</v>
      </c>
      <c r="F25" s="35">
        <v>206.87</v>
      </c>
      <c r="G25" s="76">
        <f>G26+G27</f>
        <v>80.599999999999994</v>
      </c>
      <c r="H25" s="98">
        <f>F25-E25+D25+F25-G25</f>
        <v>255.74000000000004</v>
      </c>
    </row>
    <row r="26" spans="1:8" ht="13.5" customHeight="1" x14ac:dyDescent="0.25">
      <c r="A26" s="45" t="s">
        <v>74</v>
      </c>
      <c r="B26" s="46"/>
      <c r="C26" s="7">
        <v>4.76</v>
      </c>
      <c r="D26" s="7">
        <v>141.49</v>
      </c>
      <c r="E26" s="7">
        <f>E25-E27</f>
        <v>194.36</v>
      </c>
      <c r="F26" s="7">
        <f>F25-F27</f>
        <v>187.54000000000002</v>
      </c>
      <c r="G26" s="58">
        <v>61.27</v>
      </c>
      <c r="H26" s="98">
        <f>F26-E26+D26+F26-G26</f>
        <v>260.94000000000005</v>
      </c>
    </row>
    <row r="27" spans="1:8" ht="12.75" customHeight="1" x14ac:dyDescent="0.25">
      <c r="A27" s="157" t="s">
        <v>72</v>
      </c>
      <c r="B27" s="144"/>
      <c r="C27" s="7">
        <v>0.53</v>
      </c>
      <c r="D27" s="7">
        <v>-2.93</v>
      </c>
      <c r="E27" s="7">
        <v>21.6</v>
      </c>
      <c r="F27" s="7">
        <v>19.329999999999998</v>
      </c>
      <c r="G27" s="7">
        <v>19.329999999999998</v>
      </c>
      <c r="H27" s="98">
        <f>F27-E27+D27+F27-G27</f>
        <v>-5.2000000000000028</v>
      </c>
    </row>
    <row r="28" spans="1:8" ht="12.75" customHeight="1" x14ac:dyDescent="0.25">
      <c r="A28" s="94"/>
      <c r="B28" s="95"/>
      <c r="C28" s="7"/>
      <c r="D28" s="7"/>
      <c r="E28" s="7"/>
      <c r="F28" s="7"/>
      <c r="G28" s="7"/>
      <c r="H28" s="35"/>
    </row>
    <row r="29" spans="1:8" ht="12.75" customHeight="1" x14ac:dyDescent="0.25">
      <c r="A29" s="115" t="s">
        <v>133</v>
      </c>
      <c r="B29" s="116"/>
      <c r="C29" s="7"/>
      <c r="D29" s="35">
        <v>-11.4</v>
      </c>
      <c r="E29" s="35">
        <f>E31+E32+E33+E34</f>
        <v>43.46</v>
      </c>
      <c r="F29" s="35">
        <f>F31+F32+F33+F34</f>
        <v>41.25</v>
      </c>
      <c r="G29" s="35">
        <v>41.25</v>
      </c>
      <c r="H29" s="35">
        <f>F29-E29+D29+F29-G29</f>
        <v>-13.61</v>
      </c>
    </row>
    <row r="30" spans="1:8" ht="12.75" customHeight="1" x14ac:dyDescent="0.25">
      <c r="A30" s="45" t="s">
        <v>134</v>
      </c>
      <c r="B30" s="93"/>
      <c r="C30" s="7"/>
      <c r="D30" s="7"/>
      <c r="E30" s="7"/>
      <c r="F30" s="7"/>
      <c r="G30" s="7"/>
      <c r="H30" s="35"/>
    </row>
    <row r="31" spans="1:8" ht="12.75" customHeight="1" x14ac:dyDescent="0.25">
      <c r="A31" s="117" t="s">
        <v>135</v>
      </c>
      <c r="B31" s="118"/>
      <c r="C31" s="7"/>
      <c r="D31" s="7">
        <v>-0.65</v>
      </c>
      <c r="E31" s="7">
        <v>3.98</v>
      </c>
      <c r="F31" s="7">
        <v>3.66</v>
      </c>
      <c r="G31" s="7">
        <v>3.66</v>
      </c>
      <c r="H31" s="35">
        <f t="shared" ref="H31:H34" si="2">F31-E31</f>
        <v>-0.31999999999999984</v>
      </c>
    </row>
    <row r="32" spans="1:8" ht="12.75" customHeight="1" x14ac:dyDescent="0.25">
      <c r="A32" s="117" t="s">
        <v>137</v>
      </c>
      <c r="B32" s="118"/>
      <c r="C32" s="7"/>
      <c r="D32" s="7">
        <v>-3.86</v>
      </c>
      <c r="E32" s="7">
        <v>17.59</v>
      </c>
      <c r="F32" s="7">
        <v>16.510000000000002</v>
      </c>
      <c r="G32" s="7">
        <v>16.510000000000002</v>
      </c>
      <c r="H32" s="35">
        <f t="shared" si="2"/>
        <v>-1.0799999999999983</v>
      </c>
    </row>
    <row r="33" spans="1:9" ht="12.75" customHeight="1" x14ac:dyDescent="0.25">
      <c r="A33" s="117" t="s">
        <v>138</v>
      </c>
      <c r="B33" s="118"/>
      <c r="C33" s="7"/>
      <c r="D33" s="7">
        <v>-6.49</v>
      </c>
      <c r="E33" s="7">
        <v>18.079999999999998</v>
      </c>
      <c r="F33" s="7">
        <v>17.649999999999999</v>
      </c>
      <c r="G33" s="7">
        <v>17.649999999999999</v>
      </c>
      <c r="H33" s="35">
        <f t="shared" si="2"/>
        <v>-0.42999999999999972</v>
      </c>
    </row>
    <row r="34" spans="1:9" ht="12.75" customHeight="1" x14ac:dyDescent="0.25">
      <c r="A34" s="117" t="s">
        <v>136</v>
      </c>
      <c r="B34" s="118"/>
      <c r="C34" s="7"/>
      <c r="D34" s="7">
        <v>-0.4</v>
      </c>
      <c r="E34" s="7">
        <v>3.81</v>
      </c>
      <c r="F34" s="7">
        <v>3.43</v>
      </c>
      <c r="G34" s="7">
        <v>3.43</v>
      </c>
      <c r="H34" s="35">
        <f t="shared" si="2"/>
        <v>-0.37999999999999989</v>
      </c>
    </row>
    <row r="35" spans="1:9" ht="18" customHeight="1" x14ac:dyDescent="0.25">
      <c r="A35" s="115" t="s">
        <v>121</v>
      </c>
      <c r="B35" s="116"/>
      <c r="C35" s="7"/>
      <c r="D35" s="7"/>
      <c r="E35" s="35">
        <f>E8+E25+E29</f>
        <v>876.67000000000007</v>
      </c>
      <c r="F35" s="35">
        <f t="shared" ref="F35:G35" si="3">F8+F25+F29</f>
        <v>815.12</v>
      </c>
      <c r="G35" s="35">
        <f t="shared" si="3"/>
        <v>688.85</v>
      </c>
      <c r="H35" s="7"/>
    </row>
    <row r="36" spans="1:9" ht="17.25" customHeight="1" x14ac:dyDescent="0.25">
      <c r="A36" s="115" t="s">
        <v>122</v>
      </c>
      <c r="B36" s="116"/>
      <c r="C36" s="7"/>
      <c r="D36" s="7"/>
      <c r="E36" s="7"/>
      <c r="F36" s="7"/>
      <c r="G36" s="74"/>
      <c r="H36" s="7"/>
    </row>
    <row r="37" spans="1:9" ht="21.75" customHeight="1" x14ac:dyDescent="0.25">
      <c r="A37" s="124" t="s">
        <v>131</v>
      </c>
      <c r="B37" s="152"/>
      <c r="C37" s="128"/>
      <c r="D37" s="128">
        <v>171.98</v>
      </c>
      <c r="E37" s="128">
        <v>52.56</v>
      </c>
      <c r="F37" s="128">
        <v>52.56</v>
      </c>
      <c r="G37" s="132">
        <v>8.93</v>
      </c>
      <c r="H37" s="119">
        <f>F37-E37+D37+F37-G37</f>
        <v>215.60999999999999</v>
      </c>
    </row>
    <row r="38" spans="1:9" ht="15" hidden="1" customHeight="1" x14ac:dyDescent="0.25">
      <c r="A38" s="153"/>
      <c r="B38" s="154"/>
      <c r="C38" s="129"/>
      <c r="D38" s="129"/>
      <c r="E38" s="129"/>
      <c r="F38" s="129"/>
      <c r="G38" s="133"/>
      <c r="H38" s="131"/>
    </row>
    <row r="39" spans="1:9" ht="15" hidden="1" customHeight="1" x14ac:dyDescent="0.25">
      <c r="A39" s="153"/>
      <c r="B39" s="154"/>
      <c r="C39" s="129"/>
      <c r="D39" s="129"/>
      <c r="E39" s="129"/>
      <c r="F39" s="129"/>
      <c r="G39" s="133"/>
      <c r="H39" s="131"/>
    </row>
    <row r="40" spans="1:9" ht="6.75" customHeight="1" x14ac:dyDescent="0.25">
      <c r="A40" s="155"/>
      <c r="B40" s="156"/>
      <c r="C40" s="130"/>
      <c r="D40" s="130"/>
      <c r="E40" s="130"/>
      <c r="F40" s="130"/>
      <c r="G40" s="134"/>
      <c r="H40" s="120"/>
    </row>
    <row r="41" spans="1:9" ht="13.5" customHeight="1" x14ac:dyDescent="0.25">
      <c r="A41" s="124" t="s">
        <v>74</v>
      </c>
      <c r="B41" s="125"/>
      <c r="C41" s="128"/>
      <c r="D41" s="128">
        <v>173.48</v>
      </c>
      <c r="E41" s="128">
        <f>E37-E43</f>
        <v>43.63</v>
      </c>
      <c r="F41" s="128">
        <f>F37-F43</f>
        <v>43.63</v>
      </c>
      <c r="G41" s="128">
        <v>0</v>
      </c>
      <c r="H41" s="119">
        <f>F41-E41+D41+F41</f>
        <v>217.10999999999999</v>
      </c>
    </row>
    <row r="42" spans="1:9" ht="4.5" customHeight="1" x14ac:dyDescent="0.25">
      <c r="A42" s="126"/>
      <c r="B42" s="127"/>
      <c r="C42" s="130"/>
      <c r="D42" s="130"/>
      <c r="E42" s="130"/>
      <c r="F42" s="130"/>
      <c r="G42" s="130"/>
      <c r="H42" s="120"/>
    </row>
    <row r="43" spans="1:9" ht="13.5" customHeight="1" x14ac:dyDescent="0.25">
      <c r="A43" s="159" t="s">
        <v>55</v>
      </c>
      <c r="B43" s="160"/>
      <c r="C43" s="128"/>
      <c r="D43" s="128">
        <v>-1.5</v>
      </c>
      <c r="E43" s="128">
        <v>8.93</v>
      </c>
      <c r="F43" s="128">
        <v>8.93</v>
      </c>
      <c r="G43" s="132">
        <v>8.93</v>
      </c>
      <c r="H43" s="119">
        <f>F43-E43+D43+F43-G43</f>
        <v>-1.5</v>
      </c>
    </row>
    <row r="44" spans="1:9" ht="2.25" customHeight="1" x14ac:dyDescent="0.25">
      <c r="A44" s="161"/>
      <c r="B44" s="162"/>
      <c r="C44" s="130"/>
      <c r="D44" s="130"/>
      <c r="E44" s="130"/>
      <c r="F44" s="130"/>
      <c r="G44" s="134"/>
      <c r="H44" s="120"/>
    </row>
    <row r="45" spans="1:9" ht="20.25" customHeight="1" x14ac:dyDescent="0.25">
      <c r="A45" s="115" t="s">
        <v>121</v>
      </c>
      <c r="B45" s="116"/>
      <c r="C45" s="7"/>
      <c r="D45" s="7"/>
      <c r="E45" s="35">
        <f>E35+E37</f>
        <v>929.23</v>
      </c>
      <c r="F45" s="35">
        <f t="shared" ref="F45:G45" si="4">F35+F37</f>
        <v>867.68000000000006</v>
      </c>
      <c r="G45" s="35">
        <f t="shared" si="4"/>
        <v>697.78</v>
      </c>
      <c r="H45" s="7"/>
    </row>
    <row r="46" spans="1:9" ht="0.75" hidden="1" customHeight="1" x14ac:dyDescent="0.25">
      <c r="A46" s="135" t="s">
        <v>128</v>
      </c>
      <c r="B46" s="136"/>
      <c r="C46" s="80"/>
      <c r="D46" s="80">
        <v>-157.52000000000001</v>
      </c>
      <c r="E46" s="81"/>
      <c r="F46" s="81"/>
      <c r="G46" s="80"/>
      <c r="H46" s="80">
        <f>F45-E45+D46+F45-G45</f>
        <v>-49.169999999999845</v>
      </c>
    </row>
    <row r="47" spans="1:9" ht="24" customHeight="1" x14ac:dyDescent="0.25">
      <c r="A47" s="121" t="s">
        <v>144</v>
      </c>
      <c r="B47" s="121"/>
      <c r="C47" s="88"/>
      <c r="D47" s="88">
        <v>102.01</v>
      </c>
      <c r="E47" s="89"/>
      <c r="F47" s="90"/>
      <c r="G47" s="90"/>
      <c r="H47" s="89">
        <f>H48+H49</f>
        <v>210.36000000000007</v>
      </c>
      <c r="I47" s="96"/>
    </row>
    <row r="48" spans="1:9" ht="16.5" customHeight="1" x14ac:dyDescent="0.25">
      <c r="A48" s="121" t="s">
        <v>126</v>
      </c>
      <c r="B48" s="122"/>
      <c r="C48" s="88"/>
      <c r="D48" s="88"/>
      <c r="E48" s="89"/>
      <c r="F48" s="90"/>
      <c r="G48" s="90"/>
      <c r="H48" s="91">
        <f>H26+H41</f>
        <v>478.05000000000007</v>
      </c>
    </row>
    <row r="49" spans="1:8" ht="22.5" customHeight="1" x14ac:dyDescent="0.25">
      <c r="A49" s="121" t="s">
        <v>127</v>
      </c>
      <c r="B49" s="123"/>
      <c r="C49" s="88"/>
      <c r="D49" s="88"/>
      <c r="E49" s="89"/>
      <c r="F49" s="90"/>
      <c r="G49" s="90"/>
      <c r="H49" s="89">
        <f>H8+H27+H29+H43</f>
        <v>-267.69</v>
      </c>
    </row>
    <row r="50" spans="1:8" ht="12" customHeight="1" x14ac:dyDescent="0.25">
      <c r="A50" s="73"/>
      <c r="B50" s="73"/>
      <c r="C50" s="28"/>
      <c r="D50" s="28"/>
      <c r="E50" s="28"/>
      <c r="F50" s="28"/>
      <c r="G50" s="28"/>
      <c r="H50" s="28"/>
    </row>
    <row r="51" spans="1:8" ht="12.75" customHeight="1" x14ac:dyDescent="0.25">
      <c r="A51" s="158"/>
      <c r="B51" s="143"/>
      <c r="C51" s="143"/>
      <c r="D51" s="143"/>
      <c r="E51" s="143"/>
      <c r="F51" s="143"/>
      <c r="G51" s="143"/>
      <c r="H51" s="143"/>
    </row>
    <row r="52" spans="1:8" ht="12.75" customHeight="1" x14ac:dyDescent="0.25">
      <c r="A52" s="84"/>
      <c r="B52" s="83"/>
      <c r="C52" s="83"/>
      <c r="D52" s="83"/>
      <c r="E52" s="83"/>
      <c r="F52" s="83"/>
      <c r="G52" s="83"/>
      <c r="H52" s="83"/>
    </row>
    <row r="53" spans="1:8" ht="8.25" customHeight="1" x14ac:dyDescent="0.25">
      <c r="A53" s="73"/>
      <c r="B53" s="73"/>
      <c r="C53" s="28"/>
      <c r="D53" s="28"/>
      <c r="E53" s="28"/>
      <c r="F53" s="28"/>
      <c r="G53" s="28"/>
      <c r="H53" s="28"/>
    </row>
    <row r="54" spans="1:8" ht="11.25" customHeight="1" x14ac:dyDescent="0.25">
      <c r="A54" s="21" t="s">
        <v>151</v>
      </c>
      <c r="D54" s="23"/>
      <c r="E54" s="23"/>
      <c r="F54" s="23"/>
      <c r="G54" s="23"/>
    </row>
    <row r="55" spans="1:8" ht="15" customHeight="1" x14ac:dyDescent="0.25">
      <c r="A55" s="139" t="s">
        <v>58</v>
      </c>
      <c r="B55" s="144"/>
      <c r="C55" s="144"/>
      <c r="D55" s="141"/>
      <c r="E55" s="37" t="s">
        <v>59</v>
      </c>
      <c r="F55" s="37" t="s">
        <v>60</v>
      </c>
      <c r="G55" s="37" t="s">
        <v>123</v>
      </c>
      <c r="H55" s="6" t="s">
        <v>124</v>
      </c>
    </row>
    <row r="56" spans="1:8" ht="15" customHeight="1" x14ac:dyDescent="0.25">
      <c r="A56" s="145" t="s">
        <v>145</v>
      </c>
      <c r="B56" s="146"/>
      <c r="C56" s="146"/>
      <c r="D56" s="102"/>
      <c r="E56" s="38">
        <v>43344</v>
      </c>
      <c r="F56" s="37" t="s">
        <v>146</v>
      </c>
      <c r="G56" s="39">
        <v>48.27</v>
      </c>
      <c r="H56" s="6" t="s">
        <v>147</v>
      </c>
    </row>
    <row r="57" spans="1:8" ht="15.75" customHeight="1" x14ac:dyDescent="0.25">
      <c r="A57" s="147" t="s">
        <v>148</v>
      </c>
      <c r="B57" s="148"/>
      <c r="C57" s="148"/>
      <c r="D57" s="149"/>
      <c r="E57" s="85">
        <v>43405</v>
      </c>
      <c r="F57" s="82" t="s">
        <v>149</v>
      </c>
      <c r="G57" s="82">
        <v>13</v>
      </c>
      <c r="H57" s="86" t="s">
        <v>150</v>
      </c>
    </row>
    <row r="58" spans="1:8" ht="19.5" customHeight="1" x14ac:dyDescent="0.25">
      <c r="A58" s="150" t="s">
        <v>130</v>
      </c>
      <c r="B58" s="146"/>
      <c r="C58" s="146"/>
      <c r="D58" s="102"/>
      <c r="E58" s="55"/>
      <c r="F58" s="55"/>
      <c r="G58" s="87">
        <f>SUM(G56:G57)</f>
        <v>61.27</v>
      </c>
      <c r="H58" s="55"/>
    </row>
    <row r="59" spans="1:8" ht="17.25" customHeight="1" x14ac:dyDescent="0.25">
      <c r="A59" s="48"/>
      <c r="B59" s="49"/>
      <c r="C59" s="49"/>
      <c r="D59" s="49"/>
      <c r="E59" s="71"/>
      <c r="F59" s="50"/>
      <c r="G59" s="72"/>
    </row>
    <row r="60" spans="1:8" ht="15" customHeight="1" x14ac:dyDescent="0.25">
      <c r="A60" s="21" t="s">
        <v>47</v>
      </c>
      <c r="D60" s="23"/>
      <c r="E60" s="23"/>
      <c r="F60" s="23"/>
      <c r="G60" s="23"/>
    </row>
    <row r="61" spans="1:8" ht="18" customHeight="1" x14ac:dyDescent="0.25">
      <c r="A61" s="21" t="s">
        <v>48</v>
      </c>
      <c r="D61" s="23"/>
      <c r="E61" s="23"/>
      <c r="F61" s="23"/>
      <c r="G61" s="23"/>
    </row>
    <row r="62" spans="1:8" ht="39" x14ac:dyDescent="0.25">
      <c r="A62" s="139" t="s">
        <v>62</v>
      </c>
      <c r="B62" s="144"/>
      <c r="C62" s="144"/>
      <c r="D62" s="144"/>
      <c r="E62" s="141"/>
      <c r="F62" s="41" t="s">
        <v>60</v>
      </c>
      <c r="G62" s="40" t="s">
        <v>61</v>
      </c>
    </row>
    <row r="63" spans="1:8" x14ac:dyDescent="0.25">
      <c r="A63" s="145"/>
      <c r="B63" s="146"/>
      <c r="C63" s="146"/>
      <c r="D63" s="146"/>
      <c r="E63" s="102"/>
      <c r="F63" s="37" t="s">
        <v>57</v>
      </c>
      <c r="G63" s="37">
        <v>0</v>
      </c>
    </row>
    <row r="64" spans="1:8" x14ac:dyDescent="0.25">
      <c r="A64" s="48"/>
      <c r="B64" s="49"/>
      <c r="C64" s="49"/>
      <c r="D64" s="49"/>
      <c r="E64" s="49"/>
      <c r="F64" s="50"/>
      <c r="G64" s="50"/>
    </row>
    <row r="65" spans="1:7" x14ac:dyDescent="0.25">
      <c r="A65" s="48"/>
      <c r="B65" s="49"/>
      <c r="C65" s="49"/>
      <c r="D65" s="49"/>
      <c r="E65" s="49"/>
      <c r="F65" s="50"/>
      <c r="G65" s="50"/>
    </row>
    <row r="66" spans="1:7" x14ac:dyDescent="0.25">
      <c r="A66" s="54" t="s">
        <v>75</v>
      </c>
      <c r="B66" s="55"/>
      <c r="C66" s="55"/>
      <c r="D66" s="55"/>
      <c r="E66" s="55"/>
      <c r="F66" s="37"/>
      <c r="G66" s="37"/>
    </row>
    <row r="67" spans="1:7" ht="14.25" customHeight="1" x14ac:dyDescent="0.25">
      <c r="A67" s="139" t="s">
        <v>76</v>
      </c>
      <c r="B67" s="140"/>
      <c r="C67" s="99" t="s">
        <v>77</v>
      </c>
      <c r="D67" s="140"/>
      <c r="E67" s="37" t="s">
        <v>78</v>
      </c>
      <c r="F67" s="37" t="s">
        <v>79</v>
      </c>
      <c r="G67" s="37" t="s">
        <v>80</v>
      </c>
    </row>
    <row r="68" spans="1:7" x14ac:dyDescent="0.25">
      <c r="A68" s="139" t="s">
        <v>99</v>
      </c>
      <c r="B68" s="140"/>
      <c r="C68" s="99" t="s">
        <v>57</v>
      </c>
      <c r="D68" s="141"/>
      <c r="E68" s="37">
        <v>3</v>
      </c>
      <c r="F68" s="37" t="s">
        <v>57</v>
      </c>
      <c r="G68" s="37" t="s">
        <v>57</v>
      </c>
    </row>
    <row r="69" spans="1:7" x14ac:dyDescent="0.25">
      <c r="A69" s="51"/>
      <c r="B69" s="52"/>
      <c r="C69" s="28"/>
      <c r="D69" s="53"/>
      <c r="E69" s="50"/>
      <c r="F69" s="50"/>
      <c r="G69" s="50"/>
    </row>
    <row r="70" spans="1:7" x14ac:dyDescent="0.25">
      <c r="A70" s="21" t="s">
        <v>117</v>
      </c>
    </row>
    <row r="71" spans="1:7" ht="23.25" customHeight="1" x14ac:dyDescent="0.25">
      <c r="A71" s="142" t="s">
        <v>152</v>
      </c>
      <c r="B71" s="143"/>
      <c r="C71" s="143"/>
      <c r="D71" s="143"/>
      <c r="E71" s="143"/>
      <c r="F71" s="143"/>
      <c r="G71" s="143"/>
    </row>
    <row r="72" spans="1:7" x14ac:dyDescent="0.25">
      <c r="A72" s="137" t="s">
        <v>139</v>
      </c>
      <c r="B72" s="138"/>
      <c r="C72" s="138"/>
      <c r="D72" s="138"/>
      <c r="E72" s="138"/>
      <c r="F72" s="138"/>
      <c r="G72" s="138"/>
    </row>
    <row r="73" spans="1:7" x14ac:dyDescent="0.25">
      <c r="A73" s="138"/>
      <c r="B73" s="138"/>
      <c r="C73" s="138"/>
      <c r="D73" s="138"/>
      <c r="E73" s="138"/>
      <c r="F73" s="138"/>
      <c r="G73" s="138"/>
    </row>
    <row r="74" spans="1:7" x14ac:dyDescent="0.25">
      <c r="A74" s="77"/>
      <c r="B74" s="77"/>
      <c r="C74" s="77"/>
      <c r="D74" s="77"/>
      <c r="E74" s="77"/>
      <c r="F74" s="77"/>
      <c r="G74" s="77"/>
    </row>
    <row r="75" spans="1:7" x14ac:dyDescent="0.25">
      <c r="A75" s="69"/>
      <c r="B75" s="70"/>
      <c r="C75" s="70"/>
      <c r="D75" s="70"/>
      <c r="E75" s="70"/>
      <c r="F75" s="70"/>
      <c r="G75" s="70"/>
    </row>
    <row r="76" spans="1:7" x14ac:dyDescent="0.25">
      <c r="A76" s="23" t="s">
        <v>81</v>
      </c>
      <c r="B76" s="56"/>
    </row>
    <row r="77" spans="1:7" x14ac:dyDescent="0.25">
      <c r="A77" s="23" t="s">
        <v>82</v>
      </c>
      <c r="B77" s="56"/>
      <c r="E77" s="23" t="s">
        <v>84</v>
      </c>
    </row>
    <row r="78" spans="1:7" x14ac:dyDescent="0.25">
      <c r="A78" s="23" t="s">
        <v>83</v>
      </c>
      <c r="B78" s="56"/>
    </row>
    <row r="79" spans="1:7" x14ac:dyDescent="0.25">
      <c r="A79" s="23"/>
      <c r="B79" s="56"/>
    </row>
    <row r="80" spans="1:7" x14ac:dyDescent="0.25">
      <c r="A80" s="19" t="s">
        <v>85</v>
      </c>
    </row>
    <row r="81" spans="1:1" x14ac:dyDescent="0.25">
      <c r="A81" s="19" t="s">
        <v>86</v>
      </c>
    </row>
    <row r="82" spans="1:1" ht="17.25" customHeight="1" x14ac:dyDescent="0.25">
      <c r="A82" s="19" t="s">
        <v>87</v>
      </c>
    </row>
    <row r="83" spans="1:1" x14ac:dyDescent="0.25">
      <c r="A83" s="19" t="s">
        <v>88</v>
      </c>
    </row>
    <row r="84" spans="1:1" x14ac:dyDescent="0.25">
      <c r="A84" s="19"/>
    </row>
  </sheetData>
  <mergeCells count="59">
    <mergeCell ref="A4:B4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62:E62"/>
    <mergeCell ref="A63:E63"/>
    <mergeCell ref="A57:D57"/>
    <mergeCell ref="A58:D58"/>
    <mergeCell ref="A25:B25"/>
    <mergeCell ref="A37:B40"/>
    <mergeCell ref="C37:C40"/>
    <mergeCell ref="A27:B27"/>
    <mergeCell ref="A51:H51"/>
    <mergeCell ref="A55:D55"/>
    <mergeCell ref="A56:D56"/>
    <mergeCell ref="G43:G44"/>
    <mergeCell ref="H43:H44"/>
    <mergeCell ref="A43:B44"/>
    <mergeCell ref="C43:C44"/>
    <mergeCell ref="D43:D44"/>
    <mergeCell ref="A72:G73"/>
    <mergeCell ref="A67:B67"/>
    <mergeCell ref="A68:B68"/>
    <mergeCell ref="C67:D67"/>
    <mergeCell ref="C68:D68"/>
    <mergeCell ref="A71:G71"/>
    <mergeCell ref="E43:E44"/>
    <mergeCell ref="F43:F44"/>
    <mergeCell ref="A45:B45"/>
    <mergeCell ref="A46:B46"/>
    <mergeCell ref="A47:B47"/>
    <mergeCell ref="H41:H42"/>
    <mergeCell ref="A48:B48"/>
    <mergeCell ref="A49:B49"/>
    <mergeCell ref="A35:B35"/>
    <mergeCell ref="A36:B36"/>
    <mergeCell ref="A41:B42"/>
    <mergeCell ref="D37:D40"/>
    <mergeCell ref="D41:D42"/>
    <mergeCell ref="E41:E42"/>
    <mergeCell ref="F41:F42"/>
    <mergeCell ref="G41:G42"/>
    <mergeCell ref="H37:H40"/>
    <mergeCell ref="E37:E40"/>
    <mergeCell ref="F37:F40"/>
    <mergeCell ref="G37:G40"/>
    <mergeCell ref="C41:C42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2019-01-30T03:54:06Z</cp:lastPrinted>
  <dcterms:created xsi:type="dcterms:W3CDTF">2013-02-18T04:38:06Z</dcterms:created>
  <dcterms:modified xsi:type="dcterms:W3CDTF">2019-02-11T00:14:25Z</dcterms:modified>
</cp:coreProperties>
</file>