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37" i="8"/>
  <c r="H38"/>
  <c r="H39"/>
  <c r="H34"/>
  <c r="H33"/>
  <c r="H32"/>
  <c r="H31"/>
  <c r="H29"/>
  <c r="F29"/>
  <c r="E29"/>
  <c r="G22"/>
  <c r="G19"/>
  <c r="G16"/>
  <c r="G13"/>
  <c r="G25"/>
  <c r="G35"/>
  <c r="F8"/>
  <c r="F35"/>
  <c r="E35"/>
  <c r="H8"/>
  <c r="H25"/>
  <c r="G47"/>
  <c r="G9"/>
  <c r="F26"/>
  <c r="E26"/>
  <c r="F22"/>
  <c r="E22"/>
  <c r="F19"/>
  <c r="E19"/>
  <c r="F16"/>
  <c r="F13"/>
  <c r="E13"/>
  <c r="F9"/>
  <c r="E9"/>
  <c r="H27"/>
  <c r="H36"/>
  <c r="H26"/>
  <c r="H23"/>
  <c r="H22"/>
  <c r="H21"/>
  <c r="H20"/>
  <c r="H19"/>
  <c r="H18"/>
  <c r="H17"/>
  <c r="H16"/>
  <c r="H14"/>
  <c r="H13"/>
  <c r="H12"/>
  <c r="H10"/>
  <c r="H9"/>
  <c r="C9"/>
</calcChain>
</file>

<file path=xl/sharedStrings.xml><?xml version="1.0" encoding="utf-8"?>
<sst xmlns="http://schemas.openxmlformats.org/spreadsheetml/2006/main" count="167" uniqueCount="146">
  <si>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</si>
  <si>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</si>
  <si>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</si>
  <si>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</si>
  <si>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</si>
  <si>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</si>
  <si>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</si>
  <si>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</si>
  <si>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</si>
  <si>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</si>
  <si>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</si>
  <si>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</si>
  <si>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</si>
  <si>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</si>
  <si>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</si>
  <si>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</si>
  <si>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</si>
  <si>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</si>
  <si>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</si>
  <si>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</si>
  <si>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</si>
  <si>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</si>
  <si>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</si>
  <si>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</si>
  <si>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</si>
  <si>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</si>
  <si>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</si>
  <si>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</si>
  <si>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</si>
  <si>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</si>
  <si>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</si>
  <si>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</si>
  <si>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</si>
  <si>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</si>
  <si>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</si>
  <si>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</si>
  <si>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</si>
  <si>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</si>
  <si>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</si>
  <si>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</si>
  <si>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</si>
  <si>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</si>
  <si>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</si>
  <si>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</si>
  <si>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</si>
  <si>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</si>
  <si>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</si>
  <si>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</si>
  <si>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</si>
  <si>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</si>
  <si>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</si>
  <si>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</si>
  <si>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</si>
  <si>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</si>
  <si>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</si>
  <si>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</si>
  <si>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</si>
  <si>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</si>
  <si>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</si>
  <si>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</si>
  <si>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</si>
  <si>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</si>
  <si>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</si>
  <si>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</si>
  <si>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</si>
  <si>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</si>
  <si>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</si>
  <si>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</si>
  <si>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</si>
  <si>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</si>
  <si>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</si>
  <si>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</si>
  <si>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</si>
  <si>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</si>
  <si>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</si>
  <si>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</si>
  <si>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</si>
  <si>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</si>
  <si>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</si>
  <si>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</si>
  <si>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</si>
  <si>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</si>
  <si>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</si>
  <si>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</si>
  <si>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</si>
  <si>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</si>
  <si>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</si>
  <si>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</si>
  <si>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</si>
  <si>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</si>
  <si>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</si>
  <si>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</si>
  <si>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</si>
  <si>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</si>
  <si>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</si>
  <si>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</si>
  <si>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</si>
  <si>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3 подъезда</t>
  </si>
  <si>
    <t>№ 71А по ул. Луговой</t>
  </si>
  <si>
    <t xml:space="preserve">                                                 01 февраля 2008</t>
  </si>
  <si>
    <t>луговая,71 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</si>
  <si>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</si>
  <si>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</si>
  <si>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</si>
  <si>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</si>
  <si>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</si>
  <si>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</si>
  <si>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</si>
  <si>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</si>
  <si>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</si>
  <si>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</si>
  <si>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</si>
  <si>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</si>
  <si>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</si>
  <si>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</si>
  <si>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</si>
  <si>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расшифровка статьи "содержание  жилья" по видам работ</t>
  </si>
  <si>
    <t>1.4 Вывоз и утилизация ТБО</t>
  </si>
  <si>
    <t>часть 4.</t>
  </si>
  <si>
    <t>ул. Тунгусская, 8</t>
  </si>
  <si>
    <t>В отчете отражен тариф, по которому производятся начисления с мая 2014 года.</t>
  </si>
  <si>
    <t>количество проживающих</t>
  </si>
  <si>
    <t>124 чел.</t>
  </si>
  <si>
    <t>итого по дому: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</si>
  <si>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</si>
  <si>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</si>
  <si>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</si>
  <si>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</si>
  <si>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</si>
  <si>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исполнитель</t>
  </si>
  <si>
    <t>Всего:774,9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</si>
  <si>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</si>
  <si>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</si>
  <si>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</si>
  <si>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</si>
  <si>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</si>
  <si>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</si>
  <si>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</si>
  <si>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</si>
  <si>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</si>
  <si>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</si>
  <si>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</si>
  <si>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</si>
  <si>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 xml:space="preserve">План по статье "текущий ремонт" на 2018 год. </t>
  </si>
  <si>
    <t>Предложение Управляющей компании: ремонт инженерных коммуникаций, в т.ч. системы электроснабжения. Собственникам необходимо представить протокол общего собрания о согласии проведения указанных работ, либо принять решение и направить в Управляющую компанию для формирования плана текущего ремонта по дому на 2018 год.</t>
  </si>
  <si>
    <r>
      <t xml:space="preserve">ИСХ_№  </t>
    </r>
    <r>
      <rPr>
        <b/>
        <u/>
        <sz val="9"/>
        <color theme="1"/>
        <rFont val="Calibri"/>
        <family val="2"/>
        <charset val="204"/>
        <scheme val="minor"/>
      </rPr>
      <t xml:space="preserve">     139/01 от 25.01.2018 г. 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</si>
</sst>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12" fillId="0" borderId="0" xfId="0" applyFont="1" applyAlignment="1">
      <alignment wrapText="1"/>
    </xf>
    <xf numFmtId="0" fontId="3" fillId="0" borderId="0" xfId="0" applyFont="1" applyBorder="1" applyAlignment="1"/>
    <xf numFmtId="0" fontId="0" fillId="0" borderId="1" xfId="0" applyBorder="1"/>
    <xf numFmtId="0" fontId="16" fillId="0" borderId="1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6" fillId="0" borderId="1" xfId="0" applyFont="1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0" fillId="0" borderId="6" xfId="0" applyBorder="1" applyAlignment="1"/>
    <xf numFmtId="0" fontId="6" fillId="0" borderId="0" xfId="0" applyFont="1" applyAlignment="1">
      <alignment wrapText="1"/>
    </xf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6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2" fillId="0" borderId="0" xfId="0" applyFont="1" applyAlignment="1"/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/>
    <xf numFmtId="0" fontId="0" fillId="0" borderId="6" xfId="0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Font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131</v>
      </c>
      <c r="C1" s="1"/>
    </row>
    <row r="2" spans="1:4" ht="15" customHeight="1">
      <c r="A2" s="2" t="s">
        <v>52</v>
      </c>
      <c r="C2" s="4"/>
    </row>
    <row r="3" spans="1:4" ht="15.75">
      <c r="B3" s="4" t="s">
        <v>11</v>
      </c>
      <c r="C3" s="24" t="s">
        <v>98</v>
      </c>
    </row>
    <row r="4" spans="1:4" ht="14.25" customHeight="1">
      <c r="A4" s="22" t="s">
        <v>145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53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50</v>
      </c>
      <c r="D8" s="14"/>
    </row>
    <row r="9" spans="1:4" s="3" customFormat="1" ht="12" customHeight="1">
      <c r="A9" s="12" t="s">
        <v>1</v>
      </c>
      <c r="B9" s="13" t="s">
        <v>12</v>
      </c>
      <c r="C9" s="95" t="s">
        <v>13</v>
      </c>
      <c r="D9" s="96"/>
    </row>
    <row r="10" spans="1:4" s="3" customFormat="1" ht="24" customHeight="1">
      <c r="A10" s="12" t="s">
        <v>2</v>
      </c>
      <c r="B10" s="15" t="s">
        <v>14</v>
      </c>
      <c r="C10" s="89" t="s">
        <v>89</v>
      </c>
      <c r="D10" s="90"/>
    </row>
    <row r="11" spans="1:4" s="3" customFormat="1" ht="15" customHeight="1">
      <c r="A11" s="12" t="s">
        <v>3</v>
      </c>
      <c r="B11" s="13" t="s">
        <v>15</v>
      </c>
      <c r="C11" s="95" t="s">
        <v>16</v>
      </c>
      <c r="D11" s="96"/>
    </row>
    <row r="12" spans="1:4" s="3" customFormat="1" ht="15" customHeight="1">
      <c r="A12" s="64" t="s">
        <v>4</v>
      </c>
      <c r="B12" s="65" t="s">
        <v>101</v>
      </c>
      <c r="C12" s="60" t="s">
        <v>102</v>
      </c>
      <c r="D12" s="61" t="s">
        <v>103</v>
      </c>
    </row>
    <row r="13" spans="1:4" s="3" customFormat="1" ht="15" customHeight="1">
      <c r="A13" s="66"/>
      <c r="B13" s="67"/>
      <c r="C13" s="60" t="s">
        <v>104</v>
      </c>
      <c r="D13" s="61" t="s">
        <v>105</v>
      </c>
    </row>
    <row r="14" spans="1:4" s="3" customFormat="1" ht="15" customHeight="1">
      <c r="A14" s="66"/>
      <c r="B14" s="67"/>
      <c r="C14" s="60" t="s">
        <v>106</v>
      </c>
      <c r="D14" s="61" t="s">
        <v>107</v>
      </c>
    </row>
    <row r="15" spans="1:4" s="3" customFormat="1" ht="15" customHeight="1">
      <c r="A15" s="66"/>
      <c r="B15" s="67"/>
      <c r="C15" s="60" t="s">
        <v>108</v>
      </c>
      <c r="D15" s="61" t="s">
        <v>109</v>
      </c>
    </row>
    <row r="16" spans="1:4" s="3" customFormat="1" ht="15" customHeight="1">
      <c r="A16" s="66"/>
      <c r="B16" s="67"/>
      <c r="C16" s="60" t="s">
        <v>110</v>
      </c>
      <c r="D16" s="61" t="s">
        <v>111</v>
      </c>
    </row>
    <row r="17" spans="1:5" s="3" customFormat="1" ht="15" customHeight="1">
      <c r="A17" s="66"/>
      <c r="B17" s="67"/>
      <c r="C17" s="60" t="s">
        <v>112</v>
      </c>
      <c r="D17" s="61" t="s">
        <v>113</v>
      </c>
    </row>
    <row r="18" spans="1:5" s="3" customFormat="1" ht="15" customHeight="1">
      <c r="A18" s="68"/>
      <c r="B18" s="69"/>
      <c r="C18" s="60" t="s">
        <v>114</v>
      </c>
      <c r="D18" s="61" t="s">
        <v>115</v>
      </c>
    </row>
    <row r="19" spans="1:5" s="3" customFormat="1" ht="14.25" customHeight="1">
      <c r="A19" s="12" t="s">
        <v>5</v>
      </c>
      <c r="B19" s="13" t="s">
        <v>17</v>
      </c>
      <c r="C19" s="97" t="s">
        <v>95</v>
      </c>
      <c r="D19" s="98"/>
    </row>
    <row r="20" spans="1:5" s="3" customFormat="1">
      <c r="A20" s="12" t="s">
        <v>6</v>
      </c>
      <c r="B20" s="13" t="s">
        <v>18</v>
      </c>
      <c r="C20" s="99" t="s">
        <v>56</v>
      </c>
      <c r="D20" s="100"/>
    </row>
    <row r="21" spans="1:5" s="3" customFormat="1" ht="16.5" customHeight="1">
      <c r="A21" s="12" t="s">
        <v>7</v>
      </c>
      <c r="B21" s="13" t="s">
        <v>19</v>
      </c>
      <c r="C21" s="89" t="s">
        <v>20</v>
      </c>
      <c r="D21" s="90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91" t="s">
        <v>27</v>
      </c>
      <c r="B26" s="92"/>
      <c r="C26" s="92"/>
      <c r="D26" s="93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91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92</v>
      </c>
      <c r="C30" s="6" t="s">
        <v>93</v>
      </c>
      <c r="D30" s="10" t="s">
        <v>94</v>
      </c>
      <c r="E30" t="s">
        <v>88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119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51</v>
      </c>
      <c r="B39" s="19"/>
      <c r="C39" s="19"/>
      <c r="D39" s="19"/>
    </row>
    <row r="40" spans="1:4">
      <c r="A40" s="7">
        <v>1</v>
      </c>
      <c r="B40" s="6" t="s">
        <v>36</v>
      </c>
      <c r="C40" s="87">
        <v>1965</v>
      </c>
      <c r="D40" s="94"/>
    </row>
    <row r="41" spans="1:4">
      <c r="A41" s="7">
        <v>2</v>
      </c>
      <c r="B41" s="6" t="s">
        <v>38</v>
      </c>
      <c r="C41" s="87" t="s">
        <v>96</v>
      </c>
      <c r="D41" s="94"/>
    </row>
    <row r="42" spans="1:4" ht="15" customHeight="1">
      <c r="A42" s="7">
        <v>3</v>
      </c>
      <c r="B42" s="6" t="s">
        <v>39</v>
      </c>
      <c r="C42" s="87" t="s">
        <v>97</v>
      </c>
      <c r="D42" s="88"/>
    </row>
    <row r="43" spans="1:4">
      <c r="A43" s="7">
        <v>4</v>
      </c>
      <c r="B43" s="6" t="s">
        <v>37</v>
      </c>
      <c r="C43" s="87" t="s">
        <v>57</v>
      </c>
      <c r="D43" s="88"/>
    </row>
    <row r="44" spans="1:4">
      <c r="A44" s="7">
        <v>5</v>
      </c>
      <c r="B44" s="6" t="s">
        <v>40</v>
      </c>
      <c r="C44" s="87" t="s">
        <v>57</v>
      </c>
      <c r="D44" s="88"/>
    </row>
    <row r="45" spans="1:4">
      <c r="A45" s="7">
        <v>6</v>
      </c>
      <c r="B45" s="6" t="s">
        <v>41</v>
      </c>
      <c r="C45" s="87">
        <v>2562.1999999999998</v>
      </c>
      <c r="D45" s="94"/>
    </row>
    <row r="46" spans="1:4" ht="15" customHeight="1">
      <c r="A46" s="7">
        <v>7</v>
      </c>
      <c r="B46" s="6" t="s">
        <v>42</v>
      </c>
      <c r="C46" s="87" t="s">
        <v>57</v>
      </c>
      <c r="D46" s="94"/>
    </row>
    <row r="47" spans="1:4">
      <c r="A47" s="7">
        <v>8</v>
      </c>
      <c r="B47" s="6" t="s">
        <v>43</v>
      </c>
      <c r="C47" s="87" t="s">
        <v>130</v>
      </c>
      <c r="D47" s="94"/>
    </row>
    <row r="48" spans="1:4">
      <c r="A48" s="7">
        <v>9</v>
      </c>
      <c r="B48" s="6" t="s">
        <v>121</v>
      </c>
      <c r="C48" s="87" t="s">
        <v>122</v>
      </c>
      <c r="D48" s="94"/>
    </row>
    <row r="49" spans="1:4">
      <c r="A49" s="72"/>
      <c r="B49" s="6" t="s">
        <v>90</v>
      </c>
      <c r="C49" s="73" t="s">
        <v>99</v>
      </c>
      <c r="D49" s="72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4"/>
  <sheetViews>
    <sheetView topLeftCell="A19" workbookViewId="0">
      <selection activeCell="F56" sqref="F56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" customWidth="1"/>
    <col min="8" max="8" width="11.28515625" customWidth="1"/>
  </cols>
  <sheetData>
    <row r="1" spans="1:8">
      <c r="A1" s="4" t="s">
        <v>125</v>
      </c>
      <c r="B1"/>
      <c r="C1" s="42"/>
      <c r="D1" s="42"/>
    </row>
    <row r="2" spans="1:8" ht="13.5" customHeight="1">
      <c r="A2" s="4" t="s">
        <v>132</v>
      </c>
      <c r="B2"/>
      <c r="C2" s="42"/>
      <c r="D2" s="42"/>
    </row>
    <row r="3" spans="1:8" ht="56.25" customHeight="1">
      <c r="A3" s="105" t="s">
        <v>63</v>
      </c>
      <c r="B3" s="108"/>
      <c r="C3" s="43" t="s">
        <v>64</v>
      </c>
      <c r="D3" s="32" t="s">
        <v>65</v>
      </c>
      <c r="E3" s="32" t="s">
        <v>66</v>
      </c>
      <c r="F3" s="32" t="s">
        <v>67</v>
      </c>
      <c r="G3" s="44" t="s">
        <v>68</v>
      </c>
      <c r="H3" s="32" t="s">
        <v>69</v>
      </c>
    </row>
    <row r="4" spans="1:8" ht="23.25" customHeight="1">
      <c r="A4" s="111" t="s">
        <v>133</v>
      </c>
      <c r="B4" s="112"/>
      <c r="C4" s="43"/>
      <c r="D4" s="32">
        <v>505.52</v>
      </c>
      <c r="E4" s="32"/>
      <c r="F4" s="32"/>
      <c r="G4" s="44"/>
      <c r="H4" s="32"/>
    </row>
    <row r="5" spans="1:8" ht="17.25" customHeight="1">
      <c r="A5" s="74" t="s">
        <v>126</v>
      </c>
      <c r="B5" s="75"/>
      <c r="C5" s="43"/>
      <c r="D5" s="32">
        <v>0</v>
      </c>
      <c r="E5" s="32"/>
      <c r="F5" s="32"/>
      <c r="G5" s="44"/>
      <c r="H5" s="32"/>
    </row>
    <row r="6" spans="1:8" ht="15.75" customHeight="1">
      <c r="A6" s="74" t="s">
        <v>127</v>
      </c>
      <c r="B6" s="75"/>
      <c r="C6" s="43"/>
      <c r="D6" s="32">
        <v>505.52</v>
      </c>
      <c r="E6" s="32"/>
      <c r="F6" s="32"/>
      <c r="G6" s="44"/>
      <c r="H6" s="32"/>
    </row>
    <row r="7" spans="1:8" ht="16.5" customHeight="1">
      <c r="A7" s="109" t="s">
        <v>134</v>
      </c>
      <c r="B7" s="102"/>
      <c r="C7" s="102"/>
      <c r="D7" s="102"/>
      <c r="E7" s="102"/>
      <c r="F7" s="102"/>
      <c r="G7" s="102"/>
      <c r="H7" s="116"/>
    </row>
    <row r="8" spans="1:8" ht="17.25" customHeight="1">
      <c r="A8" s="105" t="s">
        <v>70</v>
      </c>
      <c r="B8" s="106"/>
      <c r="C8" s="36">
        <v>15.12</v>
      </c>
      <c r="D8" s="33">
        <v>-166.15</v>
      </c>
      <c r="E8" s="33">
        <v>465.52</v>
      </c>
      <c r="F8" s="33">
        <f>F12+F15+F18+F21</f>
        <v>396.46</v>
      </c>
      <c r="G8" s="33">
        <v>396.46</v>
      </c>
      <c r="H8" s="7">
        <f>F8-E8+D8</f>
        <v>-235.21</v>
      </c>
    </row>
    <row r="9" spans="1:8">
      <c r="A9" s="45" t="s">
        <v>71</v>
      </c>
      <c r="B9" s="46"/>
      <c r="C9" s="7">
        <f>C8-C10</f>
        <v>13.61</v>
      </c>
      <c r="D9" s="7">
        <v>-149.25</v>
      </c>
      <c r="E9" s="7">
        <f>E8-E10</f>
        <v>418.96999999999997</v>
      </c>
      <c r="F9" s="7">
        <f>F8-F10</f>
        <v>356.81</v>
      </c>
      <c r="G9" s="7">
        <f>G8-G10</f>
        <v>356.81</v>
      </c>
      <c r="H9" s="7">
        <f>F9-E9+D9</f>
        <v>-211.40999999999997</v>
      </c>
    </row>
    <row r="10" spans="1:8">
      <c r="A10" s="101" t="s">
        <v>72</v>
      </c>
      <c r="B10" s="102"/>
      <c r="C10" s="7">
        <v>1.51</v>
      </c>
      <c r="D10" s="7">
        <v>-16.899999999999999</v>
      </c>
      <c r="E10" s="7">
        <v>46.55</v>
      </c>
      <c r="F10" s="7">
        <v>39.65</v>
      </c>
      <c r="G10" s="7">
        <v>39.65</v>
      </c>
      <c r="H10" s="7">
        <f>F10-E10+D10</f>
        <v>-23.799999999999997</v>
      </c>
    </row>
    <row r="11" spans="1:8" ht="12.75" customHeight="1">
      <c r="A11" s="109" t="s">
        <v>116</v>
      </c>
      <c r="B11" s="110"/>
      <c r="C11" s="110"/>
      <c r="D11" s="110"/>
      <c r="E11" s="110"/>
      <c r="F11" s="110"/>
      <c r="G11" s="110"/>
      <c r="H11" s="106"/>
    </row>
    <row r="12" spans="1:8">
      <c r="A12" s="103" t="s">
        <v>54</v>
      </c>
      <c r="B12" s="104"/>
      <c r="C12" s="36">
        <v>5.65</v>
      </c>
      <c r="D12" s="33">
        <v>-62.67</v>
      </c>
      <c r="E12" s="33">
        <v>173.72</v>
      </c>
      <c r="F12" s="33">
        <v>148.16</v>
      </c>
      <c r="G12" s="33">
        <v>148.16</v>
      </c>
      <c r="H12" s="7">
        <f t="shared" ref="H12:H23" si="0">F12-E12+D12</f>
        <v>-88.23</v>
      </c>
    </row>
    <row r="13" spans="1:8">
      <c r="A13" s="45" t="s">
        <v>71</v>
      </c>
      <c r="B13" s="46"/>
      <c r="C13" s="7">
        <v>5.08</v>
      </c>
      <c r="D13" s="7">
        <v>-56.36</v>
      </c>
      <c r="E13" s="7">
        <f>E12-E14</f>
        <v>156.4</v>
      </c>
      <c r="F13" s="7">
        <f>F12-F14</f>
        <v>133.34</v>
      </c>
      <c r="G13" s="7">
        <f>G12-G14</f>
        <v>133.34</v>
      </c>
      <c r="H13" s="7">
        <f t="shared" si="0"/>
        <v>-79.42</v>
      </c>
    </row>
    <row r="14" spans="1:8">
      <c r="A14" s="101" t="s">
        <v>72</v>
      </c>
      <c r="B14" s="102"/>
      <c r="C14" s="7">
        <v>0.56999999999999995</v>
      </c>
      <c r="D14" s="7">
        <v>-6.31</v>
      </c>
      <c r="E14" s="7">
        <v>17.32</v>
      </c>
      <c r="F14" s="7">
        <v>14.82</v>
      </c>
      <c r="G14" s="7">
        <v>14.82</v>
      </c>
      <c r="H14" s="7">
        <f t="shared" si="0"/>
        <v>-8.8099999999999987</v>
      </c>
    </row>
    <row r="15" spans="1:8" ht="23.25" customHeight="1">
      <c r="A15" s="103" t="s">
        <v>46</v>
      </c>
      <c r="B15" s="104"/>
      <c r="C15" s="36">
        <v>3.45</v>
      </c>
      <c r="D15" s="33">
        <v>-38.69</v>
      </c>
      <c r="E15" s="33">
        <v>106.07</v>
      </c>
      <c r="F15" s="33">
        <v>90.46</v>
      </c>
      <c r="G15" s="33">
        <v>90.46</v>
      </c>
      <c r="H15" s="7">
        <v>-38.69</v>
      </c>
    </row>
    <row r="16" spans="1:8">
      <c r="A16" s="45" t="s">
        <v>71</v>
      </c>
      <c r="B16" s="46"/>
      <c r="C16" s="7">
        <v>3.1</v>
      </c>
      <c r="D16" s="7">
        <v>-34.81</v>
      </c>
      <c r="E16" s="7">
        <v>96.03</v>
      </c>
      <c r="F16" s="7">
        <f>F15-F17</f>
        <v>81.41</v>
      </c>
      <c r="G16" s="7">
        <f>G15-G17</f>
        <v>81.41</v>
      </c>
      <c r="H16" s="7">
        <f t="shared" si="0"/>
        <v>-49.430000000000007</v>
      </c>
    </row>
    <row r="17" spans="1:8" ht="15" customHeight="1">
      <c r="A17" s="101" t="s">
        <v>72</v>
      </c>
      <c r="B17" s="102"/>
      <c r="C17" s="7">
        <v>0.35</v>
      </c>
      <c r="D17" s="7">
        <v>-3.88</v>
      </c>
      <c r="E17" s="7">
        <v>10.61</v>
      </c>
      <c r="F17" s="7">
        <v>9.0500000000000007</v>
      </c>
      <c r="G17" s="7">
        <v>9.0500000000000007</v>
      </c>
      <c r="H17" s="7">
        <f t="shared" si="0"/>
        <v>-5.4399999999999986</v>
      </c>
    </row>
    <row r="18" spans="1:8" ht="14.25" customHeight="1">
      <c r="A18" s="103" t="s">
        <v>55</v>
      </c>
      <c r="B18" s="104"/>
      <c r="C18" s="43">
        <v>2.37</v>
      </c>
      <c r="D18" s="33">
        <v>-26.16</v>
      </c>
      <c r="E18" s="33">
        <v>72.87</v>
      </c>
      <c r="F18" s="33">
        <v>62.14</v>
      </c>
      <c r="G18" s="33">
        <v>62.14</v>
      </c>
      <c r="H18" s="7">
        <f t="shared" si="0"/>
        <v>-36.89</v>
      </c>
    </row>
    <row r="19" spans="1:8" ht="13.5" customHeight="1">
      <c r="A19" s="45" t="s">
        <v>71</v>
      </c>
      <c r="B19" s="46"/>
      <c r="C19" s="7">
        <v>2.13</v>
      </c>
      <c r="D19" s="7">
        <v>-23.55</v>
      </c>
      <c r="E19" s="7">
        <f>E18-E20</f>
        <v>65.58</v>
      </c>
      <c r="F19" s="7">
        <f>F18-F20</f>
        <v>55.19</v>
      </c>
      <c r="G19" s="7">
        <f>G18-G20</f>
        <v>55.19</v>
      </c>
      <c r="H19" s="7">
        <f t="shared" si="0"/>
        <v>-33.94</v>
      </c>
    </row>
    <row r="20" spans="1:8" ht="12.75" customHeight="1">
      <c r="A20" s="101" t="s">
        <v>72</v>
      </c>
      <c r="B20" s="102"/>
      <c r="C20" s="7">
        <v>0.24</v>
      </c>
      <c r="D20" s="7">
        <v>-2.61</v>
      </c>
      <c r="E20" s="7">
        <v>7.29</v>
      </c>
      <c r="F20" s="7">
        <v>6.95</v>
      </c>
      <c r="G20" s="7">
        <v>6.95</v>
      </c>
      <c r="H20" s="7">
        <f t="shared" si="0"/>
        <v>-2.9499999999999997</v>
      </c>
    </row>
    <row r="21" spans="1:8" ht="14.25" customHeight="1">
      <c r="A21" s="10" t="s">
        <v>117</v>
      </c>
      <c r="B21" s="47"/>
      <c r="C21" s="35">
        <v>3.65</v>
      </c>
      <c r="D21" s="7">
        <v>-38.630000000000003</v>
      </c>
      <c r="E21" s="7">
        <v>112.23</v>
      </c>
      <c r="F21" s="7">
        <v>95.7</v>
      </c>
      <c r="G21" s="7">
        <v>95.7</v>
      </c>
      <c r="H21" s="7">
        <f t="shared" si="0"/>
        <v>-55.160000000000004</v>
      </c>
    </row>
    <row r="22" spans="1:8" ht="14.25" customHeight="1">
      <c r="A22" s="45" t="s">
        <v>71</v>
      </c>
      <c r="B22" s="46"/>
      <c r="C22" s="7">
        <v>3.29</v>
      </c>
      <c r="D22" s="7">
        <v>-34.770000000000003</v>
      </c>
      <c r="E22" s="7">
        <f>E21-E23</f>
        <v>101.01</v>
      </c>
      <c r="F22" s="7">
        <f>F21-F23</f>
        <v>86.13</v>
      </c>
      <c r="G22" s="7">
        <f>G21-G23</f>
        <v>86.13</v>
      </c>
      <c r="H22" s="7">
        <f t="shared" si="0"/>
        <v>-49.650000000000013</v>
      </c>
    </row>
    <row r="23" spans="1:8">
      <c r="A23" s="101" t="s">
        <v>72</v>
      </c>
      <c r="B23" s="102"/>
      <c r="C23" s="7">
        <v>0.36</v>
      </c>
      <c r="D23" s="7">
        <v>-3.86</v>
      </c>
      <c r="E23" s="7">
        <v>11.22</v>
      </c>
      <c r="F23" s="7">
        <v>9.57</v>
      </c>
      <c r="G23" s="7">
        <v>9.57</v>
      </c>
      <c r="H23" s="7">
        <f t="shared" si="0"/>
        <v>-5.51</v>
      </c>
    </row>
    <row r="24" spans="1:8" ht="9.75" customHeight="1">
      <c r="A24" s="63"/>
      <c r="B24" s="62"/>
      <c r="C24" s="7"/>
      <c r="D24" s="7"/>
      <c r="E24" s="7"/>
      <c r="F24" s="7"/>
      <c r="G24" s="58"/>
      <c r="H24" s="7"/>
    </row>
    <row r="25" spans="1:8" ht="13.5" customHeight="1">
      <c r="A25" s="105" t="s">
        <v>47</v>
      </c>
      <c r="B25" s="106"/>
      <c r="C25" s="35">
        <v>5.29</v>
      </c>
      <c r="D25" s="7">
        <v>671.67</v>
      </c>
      <c r="E25" s="7">
        <v>162.65</v>
      </c>
      <c r="F25" s="7">
        <v>138.69999999999999</v>
      </c>
      <c r="G25" s="58">
        <f>G26+G27</f>
        <v>13.87</v>
      </c>
      <c r="H25" s="7">
        <f>F25-E25+D25+F25-G25</f>
        <v>772.54999999999984</v>
      </c>
    </row>
    <row r="26" spans="1:8" ht="12.75" customHeight="1">
      <c r="A26" s="45" t="s">
        <v>73</v>
      </c>
      <c r="B26" s="46"/>
      <c r="C26" s="7">
        <v>4.76</v>
      </c>
      <c r="D26" s="7">
        <v>674.48</v>
      </c>
      <c r="E26" s="7">
        <f>E25-E27</f>
        <v>146.38</v>
      </c>
      <c r="F26" s="7">
        <f>F25-F27</f>
        <v>124.82999999999998</v>
      </c>
      <c r="G26" s="59">
        <v>0</v>
      </c>
      <c r="H26" s="7">
        <f t="shared" ref="H26:H27" si="1">F26-E26+D26+F26-G26</f>
        <v>777.76</v>
      </c>
    </row>
    <row r="27" spans="1:8" ht="12.75" customHeight="1">
      <c r="A27" s="101" t="s">
        <v>72</v>
      </c>
      <c r="B27" s="102"/>
      <c r="C27" s="7">
        <v>0.53</v>
      </c>
      <c r="D27" s="7">
        <v>-2.81</v>
      </c>
      <c r="E27" s="7">
        <v>16.27</v>
      </c>
      <c r="F27" s="7">
        <v>13.87</v>
      </c>
      <c r="G27" s="7">
        <v>13.87</v>
      </c>
      <c r="H27" s="7">
        <f t="shared" si="1"/>
        <v>-5.2100000000000009</v>
      </c>
    </row>
    <row r="28" spans="1:8" ht="12.75" customHeight="1">
      <c r="A28" s="84"/>
      <c r="B28" s="85"/>
      <c r="C28" s="7"/>
      <c r="D28" s="7"/>
      <c r="E28" s="7"/>
      <c r="F28" s="7"/>
      <c r="G28" s="7"/>
      <c r="H28" s="7"/>
    </row>
    <row r="29" spans="1:8" ht="12.75" customHeight="1">
      <c r="A29" s="117" t="s">
        <v>136</v>
      </c>
      <c r="B29" s="125"/>
      <c r="C29" s="7"/>
      <c r="D29" s="35">
        <v>0</v>
      </c>
      <c r="E29" s="35">
        <f>E31+E32+E33+E34</f>
        <v>102.55</v>
      </c>
      <c r="F29" s="35">
        <f>F31+F32+F33+F34</f>
        <v>84.859999999999985</v>
      </c>
      <c r="G29" s="35">
        <v>84.86</v>
      </c>
      <c r="H29" s="35">
        <f>F29-E29</f>
        <v>-17.690000000000012</v>
      </c>
    </row>
    <row r="30" spans="1:8" ht="12.75" customHeight="1">
      <c r="A30" s="45" t="s">
        <v>137</v>
      </c>
      <c r="B30" s="86"/>
      <c r="C30" s="7"/>
      <c r="D30" s="7"/>
      <c r="E30" s="7"/>
      <c r="F30" s="7"/>
      <c r="G30" s="7"/>
      <c r="H30" s="7"/>
    </row>
    <row r="31" spans="1:8" ht="12.75" customHeight="1">
      <c r="A31" s="126" t="s">
        <v>138</v>
      </c>
      <c r="B31" s="127"/>
      <c r="C31" s="7"/>
      <c r="D31" s="35">
        <v>0</v>
      </c>
      <c r="E31" s="7">
        <v>5.88</v>
      </c>
      <c r="F31" s="7">
        <v>4.8</v>
      </c>
      <c r="G31" s="7">
        <v>4.8</v>
      </c>
      <c r="H31" s="7">
        <f t="shared" ref="H31:H34" si="2">F31-E31</f>
        <v>-1.08</v>
      </c>
    </row>
    <row r="32" spans="1:8" ht="12.75" customHeight="1">
      <c r="A32" s="126" t="s">
        <v>140</v>
      </c>
      <c r="B32" s="127"/>
      <c r="C32" s="7"/>
      <c r="D32" s="35">
        <v>0</v>
      </c>
      <c r="E32" s="7">
        <v>27.06</v>
      </c>
      <c r="F32" s="7">
        <v>21.69</v>
      </c>
      <c r="G32" s="7">
        <v>21.69</v>
      </c>
      <c r="H32" s="7">
        <f t="shared" si="2"/>
        <v>-5.3699999999999974</v>
      </c>
    </row>
    <row r="33" spans="1:8" ht="12.75" customHeight="1">
      <c r="A33" s="126" t="s">
        <v>141</v>
      </c>
      <c r="B33" s="127"/>
      <c r="C33" s="7"/>
      <c r="D33" s="35">
        <v>0</v>
      </c>
      <c r="E33" s="7">
        <v>66.63</v>
      </c>
      <c r="F33" s="7">
        <v>56.05</v>
      </c>
      <c r="G33" s="7">
        <v>56.05</v>
      </c>
      <c r="H33" s="7">
        <f t="shared" si="2"/>
        <v>-10.579999999999998</v>
      </c>
    </row>
    <row r="34" spans="1:8" ht="12.75" customHeight="1">
      <c r="A34" s="126" t="s">
        <v>139</v>
      </c>
      <c r="B34" s="127"/>
      <c r="C34" s="7"/>
      <c r="D34" s="35">
        <v>0</v>
      </c>
      <c r="E34" s="7">
        <v>2.98</v>
      </c>
      <c r="F34" s="7">
        <v>2.3199999999999998</v>
      </c>
      <c r="G34" s="7">
        <v>2.3199999999999998</v>
      </c>
      <c r="H34" s="7">
        <f t="shared" si="2"/>
        <v>-0.66000000000000014</v>
      </c>
    </row>
    <row r="35" spans="1:8" ht="18.75" customHeight="1">
      <c r="A35" s="117" t="s">
        <v>123</v>
      </c>
      <c r="B35" s="118"/>
      <c r="C35" s="7"/>
      <c r="D35" s="7"/>
      <c r="E35" s="35">
        <f>E8+E25+E29</f>
        <v>730.71999999999991</v>
      </c>
      <c r="F35" s="35">
        <f t="shared" ref="F35:G35" si="3">F8+F25+F29</f>
        <v>620.02</v>
      </c>
      <c r="G35" s="35">
        <f t="shared" si="3"/>
        <v>495.19</v>
      </c>
      <c r="H35" s="7"/>
    </row>
    <row r="36" spans="1:8" ht="19.5" customHeight="1">
      <c r="A36" s="113" t="s">
        <v>128</v>
      </c>
      <c r="B36" s="115"/>
      <c r="C36" s="79"/>
      <c r="D36" s="79">
        <v>505.52</v>
      </c>
      <c r="E36" s="80"/>
      <c r="F36" s="80"/>
      <c r="G36" s="79"/>
      <c r="H36" s="79">
        <f>F35-E35+D36+F35-G35</f>
        <v>519.65000000000009</v>
      </c>
    </row>
    <row r="37" spans="1:8" ht="23.25" customHeight="1">
      <c r="A37" s="113" t="s">
        <v>135</v>
      </c>
      <c r="B37" s="113"/>
      <c r="C37" s="81"/>
      <c r="D37" s="81"/>
      <c r="E37" s="82"/>
      <c r="F37" s="83"/>
      <c r="G37" s="83"/>
      <c r="H37" s="82">
        <f>H38+H39</f>
        <v>519.64999999999986</v>
      </c>
    </row>
    <row r="38" spans="1:8" ht="18.75" customHeight="1">
      <c r="A38" s="113" t="s">
        <v>126</v>
      </c>
      <c r="B38" s="114"/>
      <c r="C38" s="81"/>
      <c r="D38" s="81"/>
      <c r="E38" s="82"/>
      <c r="F38" s="83"/>
      <c r="G38" s="83"/>
      <c r="H38" s="80">
        <f>H25</f>
        <v>772.54999999999984</v>
      </c>
    </row>
    <row r="39" spans="1:8" ht="18.75" customHeight="1">
      <c r="A39" s="113" t="s">
        <v>127</v>
      </c>
      <c r="B39" s="115"/>
      <c r="C39" s="81"/>
      <c r="D39" s="81"/>
      <c r="E39" s="82"/>
      <c r="F39" s="83"/>
      <c r="G39" s="83"/>
      <c r="H39" s="82">
        <f>H8+H29</f>
        <v>-252.90000000000003</v>
      </c>
    </row>
    <row r="40" spans="1:8" ht="12" customHeight="1">
      <c r="A40" s="71"/>
      <c r="B40" s="71"/>
      <c r="C40" s="28"/>
      <c r="D40" s="28"/>
      <c r="E40" s="28"/>
      <c r="F40" s="28"/>
      <c r="G40" s="28"/>
      <c r="H40" s="28"/>
    </row>
    <row r="41" spans="1:8" ht="14.25" customHeight="1">
      <c r="A41" s="123" t="s">
        <v>120</v>
      </c>
      <c r="B41" s="120"/>
      <c r="C41" s="120"/>
      <c r="D41" s="120"/>
      <c r="E41" s="120"/>
      <c r="F41" s="120"/>
      <c r="G41" s="120"/>
      <c r="H41" s="120"/>
    </row>
    <row r="42" spans="1:8">
      <c r="A42" s="21" t="s">
        <v>142</v>
      </c>
      <c r="D42" s="23"/>
      <c r="E42" s="23"/>
      <c r="F42" s="23"/>
      <c r="G42" s="23"/>
    </row>
    <row r="43" spans="1:8">
      <c r="A43" s="121" t="s">
        <v>58</v>
      </c>
      <c r="B43" s="102"/>
      <c r="C43" s="102"/>
      <c r="D43" s="116"/>
      <c r="E43" s="37" t="s">
        <v>59</v>
      </c>
      <c r="F43" s="37" t="s">
        <v>60</v>
      </c>
      <c r="G43" s="37" t="s">
        <v>124</v>
      </c>
      <c r="H43" s="78" t="s">
        <v>129</v>
      </c>
    </row>
    <row r="44" spans="1:8">
      <c r="A44" s="124"/>
      <c r="B44" s="110"/>
      <c r="C44" s="110"/>
      <c r="D44" s="106"/>
      <c r="E44" s="38"/>
      <c r="F44" s="37"/>
      <c r="G44" s="39"/>
      <c r="H44" s="78"/>
    </row>
    <row r="45" spans="1:8">
      <c r="A45" s="124"/>
      <c r="B45" s="110"/>
      <c r="C45" s="110"/>
      <c r="D45" s="106"/>
      <c r="E45" s="38"/>
      <c r="F45" s="37"/>
      <c r="G45" s="39"/>
      <c r="H45" s="78"/>
    </row>
    <row r="46" spans="1:8">
      <c r="A46" s="124"/>
      <c r="B46" s="110"/>
      <c r="C46" s="110"/>
      <c r="D46" s="106"/>
      <c r="E46" s="38"/>
      <c r="F46" s="37"/>
      <c r="G46" s="39"/>
      <c r="H46" s="78"/>
    </row>
    <row r="47" spans="1:8">
      <c r="A47" s="124" t="s">
        <v>8</v>
      </c>
      <c r="B47" s="110"/>
      <c r="C47" s="110"/>
      <c r="D47" s="106"/>
      <c r="E47" s="38"/>
      <c r="F47" s="37"/>
      <c r="G47" s="39">
        <f>SUM(G44:G46)</f>
        <v>0</v>
      </c>
      <c r="H47" s="72"/>
    </row>
    <row r="48" spans="1:8">
      <c r="A48" s="48"/>
      <c r="B48" s="49"/>
      <c r="C48" s="49"/>
      <c r="D48" s="49"/>
      <c r="E48" s="76"/>
      <c r="F48" s="50"/>
      <c r="G48" s="77"/>
    </row>
    <row r="49" spans="1:7">
      <c r="A49" s="21" t="s">
        <v>48</v>
      </c>
      <c r="D49" s="23"/>
      <c r="E49" s="23"/>
      <c r="F49" s="23"/>
      <c r="G49" s="23"/>
    </row>
    <row r="50" spans="1:7">
      <c r="A50" s="21" t="s">
        <v>49</v>
      </c>
      <c r="D50" s="23"/>
      <c r="E50" s="23"/>
      <c r="F50" s="23"/>
      <c r="G50" s="23"/>
    </row>
    <row r="51" spans="1:7" ht="23.25" customHeight="1">
      <c r="A51" s="121" t="s">
        <v>62</v>
      </c>
      <c r="B51" s="102"/>
      <c r="C51" s="102"/>
      <c r="D51" s="102"/>
      <c r="E51" s="116"/>
      <c r="F51" s="41" t="s">
        <v>60</v>
      </c>
      <c r="G51" s="40" t="s">
        <v>61</v>
      </c>
    </row>
    <row r="52" spans="1:7">
      <c r="A52" s="124"/>
      <c r="B52" s="110"/>
      <c r="C52" s="110"/>
      <c r="D52" s="110"/>
      <c r="E52" s="106"/>
      <c r="F52" s="37" t="s">
        <v>57</v>
      </c>
      <c r="G52" s="37">
        <v>0</v>
      </c>
    </row>
    <row r="53" spans="1:7">
      <c r="A53" s="48"/>
      <c r="B53" s="49"/>
      <c r="C53" s="49"/>
      <c r="D53" s="49"/>
      <c r="E53" s="49"/>
      <c r="F53" s="50"/>
      <c r="G53" s="50"/>
    </row>
    <row r="54" spans="1:7">
      <c r="A54" s="54" t="s">
        <v>74</v>
      </c>
      <c r="B54" s="55"/>
      <c r="C54" s="55"/>
      <c r="D54" s="55"/>
      <c r="E54" s="55"/>
      <c r="F54" s="37"/>
      <c r="G54" s="37"/>
    </row>
    <row r="55" spans="1:7">
      <c r="A55" s="121" t="s">
        <v>75</v>
      </c>
      <c r="B55" s="122"/>
      <c r="C55" s="87" t="s">
        <v>76</v>
      </c>
      <c r="D55" s="122"/>
      <c r="E55" s="37" t="s">
        <v>77</v>
      </c>
      <c r="F55" s="37" t="s">
        <v>78</v>
      </c>
      <c r="G55" s="37" t="s">
        <v>79</v>
      </c>
    </row>
    <row r="56" spans="1:7">
      <c r="A56" s="121" t="s">
        <v>100</v>
      </c>
      <c r="B56" s="122"/>
      <c r="C56" s="87" t="s">
        <v>57</v>
      </c>
      <c r="D56" s="116"/>
      <c r="E56" s="37">
        <v>3</v>
      </c>
      <c r="F56" s="37" t="s">
        <v>57</v>
      </c>
      <c r="G56" s="37" t="s">
        <v>57</v>
      </c>
    </row>
    <row r="57" spans="1:7">
      <c r="A57" s="51"/>
      <c r="B57" s="52"/>
      <c r="C57" s="28"/>
      <c r="D57" s="53"/>
      <c r="E57" s="50"/>
      <c r="F57" s="50"/>
      <c r="G57" s="50"/>
    </row>
    <row r="58" spans="1:7">
      <c r="A58" s="21" t="s">
        <v>118</v>
      </c>
      <c r="F58" s="57"/>
    </row>
    <row r="59" spans="1:7">
      <c r="A59" s="119" t="s">
        <v>143</v>
      </c>
      <c r="B59" s="120"/>
      <c r="C59" s="120"/>
      <c r="D59" s="120"/>
      <c r="E59" s="120"/>
      <c r="F59" s="120"/>
      <c r="G59" s="120"/>
    </row>
    <row r="60" spans="1:7">
      <c r="A60" s="107" t="s">
        <v>144</v>
      </c>
      <c r="B60" s="107"/>
      <c r="C60" s="107"/>
      <c r="D60" s="107"/>
      <c r="E60" s="107"/>
      <c r="F60" s="107"/>
      <c r="G60" s="107"/>
    </row>
    <row r="61" spans="1:7">
      <c r="A61" s="107"/>
      <c r="B61" s="107"/>
      <c r="C61" s="107"/>
      <c r="D61" s="107"/>
      <c r="E61" s="107"/>
      <c r="F61" s="107"/>
      <c r="G61" s="107"/>
    </row>
    <row r="62" spans="1:7">
      <c r="A62" s="107"/>
      <c r="B62" s="107"/>
      <c r="C62" s="107"/>
      <c r="D62" s="107"/>
      <c r="E62" s="107"/>
      <c r="F62" s="107"/>
      <c r="G62" s="107"/>
    </row>
    <row r="63" spans="1:7" ht="31.5" customHeight="1">
      <c r="A63" s="107"/>
      <c r="B63" s="107"/>
      <c r="C63" s="107"/>
      <c r="D63" s="107"/>
      <c r="E63" s="107"/>
      <c r="F63" s="107"/>
      <c r="G63" s="107"/>
    </row>
    <row r="64" spans="1:7">
      <c r="A64" s="70"/>
      <c r="B64" s="70"/>
      <c r="C64" s="70"/>
      <c r="D64" s="70"/>
      <c r="E64" s="70"/>
      <c r="F64" s="70"/>
      <c r="G64" s="70"/>
    </row>
    <row r="65" spans="1:7">
      <c r="A65" s="70"/>
      <c r="B65" s="70"/>
      <c r="C65" s="70"/>
      <c r="D65" s="70"/>
      <c r="E65" s="70"/>
      <c r="F65" s="70"/>
      <c r="G65" s="70"/>
    </row>
    <row r="66" spans="1:7">
      <c r="A66" s="23" t="s">
        <v>80</v>
      </c>
      <c r="B66" s="56"/>
    </row>
    <row r="67" spans="1:7">
      <c r="A67" s="23" t="s">
        <v>81</v>
      </c>
      <c r="B67" s="56"/>
      <c r="E67" s="23" t="s">
        <v>83</v>
      </c>
    </row>
    <row r="68" spans="1:7">
      <c r="A68" s="23" t="s">
        <v>82</v>
      </c>
      <c r="B68" s="56"/>
    </row>
    <row r="69" spans="1:7">
      <c r="A69" s="23"/>
      <c r="B69" s="56"/>
    </row>
    <row r="70" spans="1:7">
      <c r="A70" s="19" t="s">
        <v>84</v>
      </c>
    </row>
    <row r="71" spans="1:7">
      <c r="A71" s="19" t="s">
        <v>85</v>
      </c>
    </row>
    <row r="72" spans="1:7">
      <c r="A72" s="19" t="s">
        <v>86</v>
      </c>
    </row>
    <row r="73" spans="1:7">
      <c r="A73" s="19" t="s">
        <v>87</v>
      </c>
    </row>
    <row r="74" spans="1:7">
      <c r="A74" s="19"/>
    </row>
  </sheetData>
  <mergeCells count="39">
    <mergeCell ref="A29:B29"/>
    <mergeCell ref="A31:B31"/>
    <mergeCell ref="A32:B32"/>
    <mergeCell ref="A33:B33"/>
    <mergeCell ref="A34:B34"/>
    <mergeCell ref="A41:H41"/>
    <mergeCell ref="A47:D47"/>
    <mergeCell ref="A51:E51"/>
    <mergeCell ref="A52:E52"/>
    <mergeCell ref="A43:D43"/>
    <mergeCell ref="A44:D44"/>
    <mergeCell ref="A45:D45"/>
    <mergeCell ref="A46:D46"/>
    <mergeCell ref="A59:G59"/>
    <mergeCell ref="A55:B55"/>
    <mergeCell ref="A56:B56"/>
    <mergeCell ref="C55:D55"/>
    <mergeCell ref="C56:D56"/>
    <mergeCell ref="A60:G63"/>
    <mergeCell ref="A3:B3"/>
    <mergeCell ref="A8:B8"/>
    <mergeCell ref="A10:B10"/>
    <mergeCell ref="A11:H11"/>
    <mergeCell ref="A12:B12"/>
    <mergeCell ref="A27:B27"/>
    <mergeCell ref="A4:B4"/>
    <mergeCell ref="A38:B38"/>
    <mergeCell ref="A39:B39"/>
    <mergeCell ref="A7:H7"/>
    <mergeCell ref="A35:B35"/>
    <mergeCell ref="A36:B36"/>
    <mergeCell ref="A37:B37"/>
    <mergeCell ref="A14:B14"/>
    <mergeCell ref="A15:B15"/>
    <mergeCell ref="A17:B17"/>
    <mergeCell ref="A18:B18"/>
    <mergeCell ref="A20:B20"/>
    <mergeCell ref="A23:B23"/>
    <mergeCell ref="A25:B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2017-03-08T22:37:08Z</cp:lastPrinted>
  <dcterms:created xsi:type="dcterms:W3CDTF">2013-02-18T04:38:06Z</dcterms:created>
  <dcterms:modified xsi:type="dcterms:W3CDTF">2018-02-21T06:24:02Z</dcterms:modified>
</cp:coreProperties>
</file>