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8" l="1"/>
  <c r="G46" i="8"/>
  <c r="F27" i="8"/>
  <c r="G27" i="8" s="1"/>
  <c r="F8" i="8"/>
  <c r="F35" i="8" s="1"/>
  <c r="E8" i="8"/>
  <c r="H8" i="8"/>
  <c r="F29" i="8"/>
  <c r="E29" i="8"/>
  <c r="G31" i="8"/>
  <c r="G32" i="8"/>
  <c r="G29" i="8" s="1"/>
  <c r="H29" i="8" s="1"/>
  <c r="G33" i="8"/>
  <c r="G34" i="8"/>
  <c r="H34" i="8" s="1"/>
  <c r="E35" i="8"/>
  <c r="D36" i="8"/>
  <c r="G12" i="8"/>
  <c r="G13" i="8" s="1"/>
  <c r="G15" i="8"/>
  <c r="G18" i="8"/>
  <c r="G19" i="8" s="1"/>
  <c r="G21" i="8"/>
  <c r="G8" i="8"/>
  <c r="E27" i="8"/>
  <c r="E17" i="8"/>
  <c r="H31" i="8"/>
  <c r="H33" i="8"/>
  <c r="D9" i="8"/>
  <c r="C8" i="8"/>
  <c r="C27" i="8"/>
  <c r="C26" i="8" s="1"/>
  <c r="C23" i="8"/>
  <c r="C22" i="8" s="1"/>
  <c r="C20" i="8"/>
  <c r="C19" i="8" s="1"/>
  <c r="C17" i="8"/>
  <c r="C16" i="8" s="1"/>
  <c r="C10" i="8"/>
  <c r="C9" i="8" s="1"/>
  <c r="C14" i="8"/>
  <c r="C13" i="8" s="1"/>
  <c r="G10" i="8"/>
  <c r="E10" i="8"/>
  <c r="E9" i="8" s="1"/>
  <c r="F10" i="8"/>
  <c r="H10" i="8" s="1"/>
  <c r="H12" i="8"/>
  <c r="D13" i="8"/>
  <c r="E14" i="8"/>
  <c r="E13" i="8" s="1"/>
  <c r="F14" i="8"/>
  <c r="F13" i="8" s="1"/>
  <c r="H13" i="8" s="1"/>
  <c r="G14" i="8"/>
  <c r="H15" i="8"/>
  <c r="E16" i="8"/>
  <c r="F17" i="8"/>
  <c r="F16" i="8" s="1"/>
  <c r="H16" i="8" s="1"/>
  <c r="G17" i="8"/>
  <c r="G16" i="8" s="1"/>
  <c r="H18" i="8"/>
  <c r="D19" i="8"/>
  <c r="E20" i="8"/>
  <c r="E19" i="8" s="1"/>
  <c r="F20" i="8"/>
  <c r="F19" i="8" s="1"/>
  <c r="G20" i="8"/>
  <c r="G23" i="8"/>
  <c r="G22" i="8"/>
  <c r="E26" i="8"/>
  <c r="F23" i="8"/>
  <c r="E23" i="8"/>
  <c r="F22" i="8"/>
  <c r="E22" i="8"/>
  <c r="H22" i="8" s="1"/>
  <c r="D22" i="8"/>
  <c r="H23" i="8"/>
  <c r="H21" i="8"/>
  <c r="H19" i="8" l="1"/>
  <c r="G35" i="8"/>
  <c r="H36" i="8" s="1"/>
  <c r="G25" i="8"/>
  <c r="H25" i="8" s="1"/>
  <c r="H27" i="8"/>
  <c r="H39" i="8" s="1"/>
  <c r="H20" i="8"/>
  <c r="F26" i="8"/>
  <c r="H26" i="8" s="1"/>
  <c r="H38" i="8" s="1"/>
  <c r="H17" i="8"/>
  <c r="H14" i="8"/>
  <c r="F9" i="8"/>
  <c r="H9" i="8" s="1"/>
  <c r="G9" i="8"/>
  <c r="H32" i="8"/>
  <c r="H37" i="8" l="1"/>
</calcChain>
</file>

<file path=xl/sharedStrings.xml><?xml version="1.0" encoding="utf-8"?>
<sst xmlns="http://schemas.openxmlformats.org/spreadsheetml/2006/main" count="170" uniqueCount="148">
  <si>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</si>
  <si>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</si>
  <si>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</si>
  <si>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</si>
  <si>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</si>
  <si>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</si>
  <si>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</si>
  <si>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</si>
  <si>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</si>
  <si>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</si>
  <si>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</si>
  <si>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</si>
  <si>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</si>
  <si>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</si>
  <si>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</si>
  <si>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</si>
  <si>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</si>
  <si>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</si>
  <si>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</si>
  <si>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</si>
  <si>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</si>
  <si>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</si>
  <si>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</si>
  <si>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</si>
  <si>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</si>
  <si>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</si>
  <si>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</si>
  <si>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</si>
  <si>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</si>
  <si>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</si>
  <si>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</si>
  <si>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</si>
  <si>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</si>
  <si>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</si>
  <si>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</si>
  <si>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</si>
  <si>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</si>
  <si>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</si>
  <si>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</si>
  <si>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</si>
  <si>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</si>
  <si>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</si>
  <si>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</si>
  <si>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</si>
  <si>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</si>
  <si>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</si>
  <si>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</si>
  <si>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</si>
  <si>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</si>
  <si>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</si>
  <si>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</si>
  <si>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</si>
  <si>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</si>
  <si>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</si>
  <si>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</si>
  <si>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</si>
  <si>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</si>
  <si>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</si>
  <si>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</si>
  <si>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</si>
  <si>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</si>
  <si>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</si>
  <si>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</si>
  <si>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</si>
  <si>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</si>
  <si>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</si>
  <si>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</si>
  <si>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</si>
  <si>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</si>
  <si>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</si>
  <si>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</si>
  <si>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</si>
  <si>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</si>
  <si>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</si>
  <si>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</si>
  <si>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</si>
  <si>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</si>
  <si>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</si>
  <si>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</si>
  <si>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</si>
  <si>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</si>
  <si>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</si>
  <si>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</si>
  <si>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</si>
  <si>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</si>
  <si>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</si>
  <si>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</si>
  <si>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</si>
  <si>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</si>
  <si>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</si>
  <si>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</si>
  <si>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</si>
  <si>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</si>
  <si>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№ 71 по ул. Луговой</t>
  </si>
  <si>
    <t>3 подъезда</t>
  </si>
  <si>
    <t>луговая,71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</si>
  <si>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</si>
  <si>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</si>
  <si>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</si>
  <si>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</si>
  <si>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</si>
  <si>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</si>
  <si>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</si>
  <si>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</si>
  <si>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</si>
  <si>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</si>
  <si>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</si>
  <si>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</si>
  <si>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</si>
  <si>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</si>
  <si>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</si>
  <si>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Часть 4.</t>
  </si>
  <si>
    <t>ул. Тунгусская,8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</si>
  <si>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</si>
  <si>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</si>
  <si>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</si>
  <si>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</si>
  <si>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</si>
  <si>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</si>
  <si>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</si>
  <si>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</si>
  <si>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</si>
  <si>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</si>
  <si>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Предложение Управляющей компании:1.ремонт системы электроснабжения.2. установка пластиковых окон на л/клетках. 3, Ремонт входов в пдвальное помещение.Собственникам необходимо предоставить протокол общего собрания для формирования перспективного плана текущего ремонта дома.</t>
  </si>
  <si>
    <t xml:space="preserve">                       Отчет ООО "Управляющей компании Ленинского района"  за 2019 г.</t>
  </si>
  <si>
    <t>2562,80 кв.м.</t>
  </si>
  <si>
    <t>всего: 770,10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</si>
  <si>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</si>
  <si>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</si>
  <si>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</si>
  <si>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</si>
  <si>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</si>
  <si>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</si>
  <si>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- 220-50-87</t>
  </si>
  <si>
    <t>Ремонт кровли</t>
  </si>
  <si>
    <t>60 м2</t>
  </si>
  <si>
    <t>Позитив Плюс</t>
  </si>
  <si>
    <t>Итого:</t>
  </si>
  <si>
    <t>108 чел.</t>
  </si>
  <si>
    <t>Количество проживающих</t>
  </si>
  <si>
    <t>Договор Управления</t>
  </si>
  <si>
    <t xml:space="preserve">                                                                01 января 2008</t>
  </si>
  <si>
    <t>ООО "Восток-Мегаполис"</t>
  </si>
  <si>
    <t xml:space="preserve">               ООО "Управляющая компания Ленинского района"</t>
  </si>
  <si>
    <t>Отведение сточ.вод в целях сод. ОИ МКД</t>
  </si>
  <si>
    <t>Эл.энергия на содержание ОИ МКД</t>
  </si>
  <si>
    <t>Итого по дому: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</si>
  <si>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     170/02  от  04.02.2020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</si>
</sst>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0" borderId="0" xfId="0" applyNumberFormat="1" applyFont="1" applyAlignment="1"/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8" fillId="0" borderId="8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1" xfId="0" applyFont="1" applyBorder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8" xfId="0" applyNumberFormat="1" applyFont="1" applyBorder="1" applyAlignment="1">
      <alignment horizontal="center"/>
    </xf>
    <xf numFmtId="2" fontId="6" fillId="0" borderId="0" xfId="0" applyNumberFormat="1" applyFon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8" fillId="0" borderId="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NumberFormat="1" applyFont="1" applyAlignment="1"/>
    <xf numFmtId="0" fontId="11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E10" sqref="E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93</v>
      </c>
    </row>
    <row r="4" spans="1:4" s="21" customFormat="1" ht="14.25" customHeight="1" x14ac:dyDescent="0.2">
      <c r="A4" s="20" t="s">
        <v>147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20"/>
    </row>
    <row r="7" spans="1:4" s="3" customFormat="1" ht="15" customHeight="1" x14ac:dyDescent="0.25">
      <c r="A7" s="12" t="s">
        <v>0</v>
      </c>
      <c r="B7" s="13" t="s">
        <v>9</v>
      </c>
      <c r="C7" s="25" t="s">
        <v>143</v>
      </c>
      <c r="D7" s="79"/>
    </row>
    <row r="8" spans="1:4" s="3" customFormat="1" ht="12" customHeight="1" x14ac:dyDescent="0.25">
      <c r="A8" s="12" t="s">
        <v>1</v>
      </c>
      <c r="B8" s="13" t="s">
        <v>11</v>
      </c>
      <c r="C8" s="109" t="s">
        <v>12</v>
      </c>
      <c r="D8" s="110"/>
    </row>
    <row r="9" spans="1:4" s="3" customFormat="1" ht="24" customHeight="1" x14ac:dyDescent="0.25">
      <c r="A9" s="12" t="s">
        <v>2</v>
      </c>
      <c r="B9" s="14" t="s">
        <v>13</v>
      </c>
      <c r="C9" s="104" t="s">
        <v>86</v>
      </c>
      <c r="D9" s="105"/>
    </row>
    <row r="10" spans="1:4" s="3" customFormat="1" ht="15" customHeight="1" x14ac:dyDescent="0.25">
      <c r="A10" s="12" t="s">
        <v>3</v>
      </c>
      <c r="B10" s="13" t="s">
        <v>14</v>
      </c>
      <c r="C10" s="109" t="s">
        <v>15</v>
      </c>
      <c r="D10" s="110"/>
    </row>
    <row r="11" spans="1:4" s="3" customFormat="1" ht="15" customHeight="1" x14ac:dyDescent="0.25">
      <c r="A11" s="52" t="s">
        <v>4</v>
      </c>
      <c r="B11" s="53" t="s">
        <v>96</v>
      </c>
      <c r="C11" s="101" t="s">
        <v>97</v>
      </c>
      <c r="D11" s="101" t="s">
        <v>98</v>
      </c>
    </row>
    <row r="12" spans="1:4" s="3" customFormat="1" ht="15" customHeight="1" x14ac:dyDescent="0.25">
      <c r="A12" s="54"/>
      <c r="B12" s="55"/>
      <c r="C12" s="101" t="s">
        <v>99</v>
      </c>
      <c r="D12" s="101" t="s">
        <v>100</v>
      </c>
    </row>
    <row r="13" spans="1:4" s="3" customFormat="1" ht="15" customHeight="1" x14ac:dyDescent="0.25">
      <c r="A13" s="54"/>
      <c r="B13" s="55"/>
      <c r="C13" s="101" t="s">
        <v>101</v>
      </c>
      <c r="D13" s="101" t="s">
        <v>102</v>
      </c>
    </row>
    <row r="14" spans="1:4" s="3" customFormat="1" ht="15" customHeight="1" x14ac:dyDescent="0.25">
      <c r="A14" s="54"/>
      <c r="B14" s="55"/>
      <c r="C14" s="101" t="s">
        <v>103</v>
      </c>
      <c r="D14" s="101" t="s">
        <v>105</v>
      </c>
    </row>
    <row r="15" spans="1:4" s="3" customFormat="1" ht="15" customHeight="1" x14ac:dyDescent="0.25">
      <c r="A15" s="54"/>
      <c r="B15" s="55"/>
      <c r="C15" s="101" t="s">
        <v>104</v>
      </c>
      <c r="D15" s="101" t="s">
        <v>98</v>
      </c>
    </row>
    <row r="16" spans="1:4" s="3" customFormat="1" ht="15" customHeight="1" x14ac:dyDescent="0.25">
      <c r="A16" s="54"/>
      <c r="B16" s="55"/>
      <c r="C16" s="101" t="s">
        <v>106</v>
      </c>
      <c r="D16" s="101" t="s">
        <v>107</v>
      </c>
    </row>
    <row r="17" spans="1:5" s="3" customFormat="1" ht="15" customHeight="1" x14ac:dyDescent="0.25">
      <c r="A17" s="56"/>
      <c r="B17" s="57"/>
      <c r="C17" s="101" t="s">
        <v>108</v>
      </c>
      <c r="D17" s="101" t="s">
        <v>109</v>
      </c>
    </row>
    <row r="18" spans="1:5" s="3" customFormat="1" ht="14.25" customHeight="1" x14ac:dyDescent="0.25">
      <c r="A18" s="12" t="s">
        <v>5</v>
      </c>
      <c r="B18" s="13" t="s">
        <v>16</v>
      </c>
      <c r="C18" s="111" t="s">
        <v>91</v>
      </c>
      <c r="D18" s="112"/>
    </row>
    <row r="19" spans="1:5" s="3" customFormat="1" ht="23.25" x14ac:dyDescent="0.25">
      <c r="A19" s="12" t="s">
        <v>6</v>
      </c>
      <c r="B19" s="14" t="s">
        <v>17</v>
      </c>
      <c r="C19" s="113" t="s">
        <v>54</v>
      </c>
      <c r="D19" s="114"/>
    </row>
    <row r="20" spans="1:5" s="3" customFormat="1" ht="16.5" customHeight="1" x14ac:dyDescent="0.25">
      <c r="A20" s="12" t="s">
        <v>7</v>
      </c>
      <c r="B20" s="13" t="s">
        <v>18</v>
      </c>
      <c r="C20" s="104" t="s">
        <v>19</v>
      </c>
      <c r="D20" s="105"/>
    </row>
    <row r="21" spans="1:5" s="3" customFormat="1" ht="16.5" customHeight="1" x14ac:dyDescent="0.25">
      <c r="A21" s="23"/>
      <c r="B21" s="24"/>
      <c r="C21" s="23"/>
      <c r="D21" s="23"/>
    </row>
    <row r="22" spans="1:5" s="5" customFormat="1" ht="15.75" customHeight="1" x14ac:dyDescent="0.25">
      <c r="A22" s="8" t="s">
        <v>20</v>
      </c>
      <c r="B22" s="16"/>
      <c r="C22" s="16"/>
      <c r="D22" s="16"/>
    </row>
    <row r="23" spans="1:5" s="5" customFormat="1" ht="15.75" customHeight="1" x14ac:dyDescent="0.25">
      <c r="A23" s="15"/>
      <c r="B23" s="16"/>
      <c r="C23" s="16"/>
      <c r="D23" s="16"/>
    </row>
    <row r="24" spans="1:5" ht="21.75" customHeight="1" x14ac:dyDescent="0.25">
      <c r="A24" s="6"/>
      <c r="B24" s="17" t="s">
        <v>21</v>
      </c>
      <c r="C24" s="7" t="s">
        <v>22</v>
      </c>
      <c r="D24" s="9" t="s">
        <v>23</v>
      </c>
    </row>
    <row r="25" spans="1:5" s="5" customFormat="1" ht="28.5" customHeight="1" x14ac:dyDescent="0.25">
      <c r="A25" s="106" t="s">
        <v>26</v>
      </c>
      <c r="B25" s="107"/>
      <c r="C25" s="107"/>
      <c r="D25" s="108"/>
    </row>
    <row r="26" spans="1:5" s="5" customFormat="1" ht="15" customHeight="1" x14ac:dyDescent="0.25">
      <c r="A26" s="27"/>
      <c r="B26" s="28"/>
      <c r="C26" s="28"/>
      <c r="D26" s="29"/>
    </row>
    <row r="27" spans="1:5" ht="13.5" customHeight="1" x14ac:dyDescent="0.25">
      <c r="A27" s="7">
        <v>1</v>
      </c>
      <c r="B27" s="6" t="s">
        <v>87</v>
      </c>
      <c r="C27" s="6" t="s">
        <v>24</v>
      </c>
      <c r="D27" s="6" t="s">
        <v>25</v>
      </c>
    </row>
    <row r="28" spans="1:5" x14ac:dyDescent="0.25">
      <c r="A28" s="19" t="s">
        <v>27</v>
      </c>
      <c r="B28" s="18"/>
      <c r="C28" s="18"/>
      <c r="D28" s="18"/>
    </row>
    <row r="29" spans="1:5" ht="12.75" customHeight="1" x14ac:dyDescent="0.25">
      <c r="A29" s="7">
        <v>1</v>
      </c>
      <c r="B29" s="6" t="s">
        <v>88</v>
      </c>
      <c r="C29" s="6" t="s">
        <v>89</v>
      </c>
      <c r="D29" s="6" t="s">
        <v>90</v>
      </c>
      <c r="E29" t="s">
        <v>85</v>
      </c>
    </row>
    <row r="30" spans="1:5" x14ac:dyDescent="0.25">
      <c r="A30" s="19" t="s">
        <v>42</v>
      </c>
      <c r="B30" s="18"/>
      <c r="C30" s="18"/>
      <c r="D30" s="18"/>
    </row>
    <row r="31" spans="1:5" ht="13.5" customHeight="1" x14ac:dyDescent="0.25">
      <c r="A31" s="19" t="s">
        <v>43</v>
      </c>
      <c r="B31" s="18"/>
      <c r="C31" s="18"/>
      <c r="D31" s="18"/>
    </row>
    <row r="32" spans="1:5" ht="12" customHeight="1" x14ac:dyDescent="0.25">
      <c r="A32" s="7">
        <v>1</v>
      </c>
      <c r="B32" s="6" t="s">
        <v>142</v>
      </c>
      <c r="C32" s="6" t="s">
        <v>112</v>
      </c>
      <c r="D32" s="6" t="s">
        <v>28</v>
      </c>
    </row>
    <row r="33" spans="1:4" x14ac:dyDescent="0.25">
      <c r="A33" s="19" t="s">
        <v>29</v>
      </c>
      <c r="B33" s="18"/>
      <c r="C33" s="18"/>
      <c r="D33" s="18"/>
    </row>
    <row r="34" spans="1:4" ht="14.25" customHeight="1" x14ac:dyDescent="0.25">
      <c r="A34" s="7">
        <v>1</v>
      </c>
      <c r="B34" s="6" t="s">
        <v>30</v>
      </c>
      <c r="C34" s="6" t="s">
        <v>24</v>
      </c>
      <c r="D34" s="6" t="s">
        <v>31</v>
      </c>
    </row>
    <row r="35" spans="1:4" ht="13.5" customHeight="1" x14ac:dyDescent="0.25">
      <c r="A35" s="19" t="s">
        <v>32</v>
      </c>
      <c r="B35" s="18"/>
      <c r="C35" s="18"/>
      <c r="D35" s="18"/>
    </row>
    <row r="36" spans="1:4" x14ac:dyDescent="0.25">
      <c r="A36" s="7">
        <v>1</v>
      </c>
      <c r="B36" s="6" t="s">
        <v>33</v>
      </c>
      <c r="C36" s="6" t="s">
        <v>24</v>
      </c>
      <c r="D36" s="6" t="s">
        <v>25</v>
      </c>
    </row>
    <row r="37" spans="1:4" x14ac:dyDescent="0.25">
      <c r="A37" s="26"/>
      <c r="B37" s="11"/>
      <c r="C37" s="11"/>
      <c r="D37" s="11"/>
    </row>
    <row r="38" spans="1:4" x14ac:dyDescent="0.25">
      <c r="A38" s="4" t="s">
        <v>49</v>
      </c>
      <c r="B38" s="18"/>
      <c r="C38" s="18"/>
      <c r="D38" s="18"/>
    </row>
    <row r="39" spans="1:4" x14ac:dyDescent="0.25">
      <c r="A39" s="7">
        <v>1</v>
      </c>
      <c r="B39" s="6" t="s">
        <v>34</v>
      </c>
      <c r="C39" s="103">
        <v>1965</v>
      </c>
      <c r="D39" s="103"/>
    </row>
    <row r="40" spans="1:4" x14ac:dyDescent="0.25">
      <c r="A40" s="7">
        <v>2</v>
      </c>
      <c r="B40" s="6" t="s">
        <v>36</v>
      </c>
      <c r="C40" s="103" t="s">
        <v>92</v>
      </c>
      <c r="D40" s="103"/>
    </row>
    <row r="41" spans="1:4" ht="15" customHeight="1" x14ac:dyDescent="0.25">
      <c r="A41" s="7">
        <v>3</v>
      </c>
      <c r="B41" s="6" t="s">
        <v>37</v>
      </c>
      <c r="C41" s="103" t="s">
        <v>94</v>
      </c>
      <c r="D41" s="103"/>
    </row>
    <row r="42" spans="1:4" x14ac:dyDescent="0.25">
      <c r="A42" s="7">
        <v>4</v>
      </c>
      <c r="B42" s="6" t="s">
        <v>35</v>
      </c>
      <c r="C42" s="103" t="s">
        <v>55</v>
      </c>
      <c r="D42" s="103"/>
    </row>
    <row r="43" spans="1:4" x14ac:dyDescent="0.25">
      <c r="A43" s="100">
        <v>5</v>
      </c>
      <c r="B43" s="6" t="s">
        <v>38</v>
      </c>
      <c r="C43" s="103" t="s">
        <v>55</v>
      </c>
      <c r="D43" s="103"/>
    </row>
    <row r="44" spans="1:4" x14ac:dyDescent="0.25">
      <c r="A44" s="100">
        <v>6</v>
      </c>
      <c r="B44" s="6" t="s">
        <v>39</v>
      </c>
      <c r="C44" s="103" t="s">
        <v>125</v>
      </c>
      <c r="D44" s="103"/>
    </row>
    <row r="45" spans="1:4" ht="15" customHeight="1" x14ac:dyDescent="0.25">
      <c r="A45" s="100">
        <v>7</v>
      </c>
      <c r="B45" s="6" t="s">
        <v>40</v>
      </c>
      <c r="C45" s="103" t="s">
        <v>55</v>
      </c>
      <c r="D45" s="103"/>
    </row>
    <row r="46" spans="1:4" x14ac:dyDescent="0.25">
      <c r="A46" s="100">
        <v>8</v>
      </c>
      <c r="B46" s="6" t="s">
        <v>41</v>
      </c>
      <c r="C46" s="103" t="s">
        <v>126</v>
      </c>
      <c r="D46" s="103"/>
    </row>
    <row r="47" spans="1:4" x14ac:dyDescent="0.25">
      <c r="A47" s="100">
        <v>9</v>
      </c>
      <c r="B47" s="6" t="s">
        <v>139</v>
      </c>
      <c r="C47" s="115" t="s">
        <v>138</v>
      </c>
      <c r="D47" s="116"/>
    </row>
    <row r="48" spans="1:4" x14ac:dyDescent="0.25">
      <c r="A48" s="100">
        <v>10</v>
      </c>
      <c r="B48" s="6" t="s">
        <v>140</v>
      </c>
      <c r="C48" s="65" t="s">
        <v>141</v>
      </c>
      <c r="D48" s="64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7:D47"/>
    <mergeCell ref="C44:D44"/>
    <mergeCell ref="C45:D45"/>
    <mergeCell ref="C46:D46"/>
    <mergeCell ref="C43:D43"/>
    <mergeCell ref="C8:D8"/>
    <mergeCell ref="C9:D9"/>
    <mergeCell ref="C10:D10"/>
    <mergeCell ref="C18:D18"/>
    <mergeCell ref="C19:D19"/>
    <mergeCell ref="C42:D42"/>
    <mergeCell ref="C20:D20"/>
    <mergeCell ref="A25:D25"/>
    <mergeCell ref="C39:D39"/>
    <mergeCell ref="C40:D40"/>
    <mergeCell ref="C41:D41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28" zoomScale="120" zoomScaleNormal="120" workbookViewId="0">
      <selection sqref="A1:H72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7" customWidth="1"/>
    <col min="4" max="4" width="8.28515625" style="96" customWidth="1"/>
    <col min="5" max="5" width="9" customWidth="1"/>
    <col min="6" max="6" width="9.7109375" customWidth="1"/>
    <col min="7" max="7" width="10" customWidth="1"/>
    <col min="8" max="8" width="11.5703125" customWidth="1"/>
  </cols>
  <sheetData>
    <row r="1" spans="1:8" x14ac:dyDescent="0.25">
      <c r="A1" s="4" t="s">
        <v>113</v>
      </c>
      <c r="B1"/>
      <c r="C1" s="80"/>
      <c r="D1" s="80"/>
    </row>
    <row r="2" spans="1:8" ht="13.5" customHeight="1" x14ac:dyDescent="0.25">
      <c r="A2" s="4" t="s">
        <v>127</v>
      </c>
      <c r="B2"/>
      <c r="C2" s="80"/>
      <c r="D2" s="80"/>
    </row>
    <row r="3" spans="1:8" ht="56.25" customHeight="1" x14ac:dyDescent="0.25">
      <c r="A3" s="124" t="s">
        <v>61</v>
      </c>
      <c r="B3" s="125"/>
      <c r="C3" s="81" t="s">
        <v>62</v>
      </c>
      <c r="D3" s="92" t="s">
        <v>63</v>
      </c>
      <c r="E3" s="30" t="s">
        <v>64</v>
      </c>
      <c r="F3" s="30" t="s">
        <v>65</v>
      </c>
      <c r="G3" s="39" t="s">
        <v>66</v>
      </c>
      <c r="H3" s="30" t="s">
        <v>67</v>
      </c>
    </row>
    <row r="4" spans="1:8" ht="21.75" customHeight="1" x14ac:dyDescent="0.25">
      <c r="A4" s="129" t="s">
        <v>128</v>
      </c>
      <c r="B4" s="130"/>
      <c r="C4" s="81"/>
      <c r="D4" s="92">
        <v>170.14</v>
      </c>
      <c r="E4" s="30"/>
      <c r="F4" s="30"/>
      <c r="G4" s="39"/>
      <c r="H4" s="30"/>
    </row>
    <row r="5" spans="1:8" ht="16.5" customHeight="1" x14ac:dyDescent="0.25">
      <c r="A5" s="66" t="s">
        <v>114</v>
      </c>
      <c r="B5" s="67"/>
      <c r="C5" s="81"/>
      <c r="D5" s="92">
        <v>247.18</v>
      </c>
      <c r="E5" s="30"/>
      <c r="F5" s="30"/>
      <c r="G5" s="39"/>
      <c r="H5" s="30"/>
    </row>
    <row r="6" spans="1:8" ht="18" customHeight="1" x14ac:dyDescent="0.25">
      <c r="A6" s="66" t="s">
        <v>115</v>
      </c>
      <c r="B6" s="67"/>
      <c r="C6" s="81"/>
      <c r="D6" s="92">
        <v>-77.040000000000006</v>
      </c>
      <c r="E6" s="30"/>
      <c r="F6" s="30"/>
      <c r="G6" s="39"/>
      <c r="H6" s="30"/>
    </row>
    <row r="7" spans="1:8" ht="19.5" customHeight="1" x14ac:dyDescent="0.25">
      <c r="A7" s="127" t="s">
        <v>129</v>
      </c>
      <c r="B7" s="121"/>
      <c r="C7" s="121"/>
      <c r="D7" s="121"/>
      <c r="E7" s="121"/>
      <c r="F7" s="121"/>
      <c r="G7" s="121"/>
      <c r="H7" s="118"/>
    </row>
    <row r="8" spans="1:8" ht="17.25" customHeight="1" x14ac:dyDescent="0.25">
      <c r="A8" s="124" t="s">
        <v>68</v>
      </c>
      <c r="B8" s="126"/>
      <c r="C8" s="82">
        <f>C12+C15+C18+C21</f>
        <v>16.100000000000001</v>
      </c>
      <c r="D8" s="82">
        <v>-73.099999999999994</v>
      </c>
      <c r="E8" s="102">
        <f>E12+E15+E18+E21</f>
        <v>494.44</v>
      </c>
      <c r="F8" s="102">
        <f>F12+F15+F18+F21</f>
        <v>454.19</v>
      </c>
      <c r="G8" s="102">
        <f>G12+G15+G18+G21</f>
        <v>454.19</v>
      </c>
      <c r="H8" s="78">
        <f>F8-E8+D8</f>
        <v>-113.35</v>
      </c>
    </row>
    <row r="9" spans="1:8" x14ac:dyDescent="0.25">
      <c r="A9" s="40" t="s">
        <v>69</v>
      </c>
      <c r="B9" s="41"/>
      <c r="C9" s="77">
        <f>C8-C10</f>
        <v>14.490000000000002</v>
      </c>
      <c r="D9" s="77">
        <f>D8-D10</f>
        <v>-65.789999999999992</v>
      </c>
      <c r="E9" s="77">
        <f>E8-E10</f>
        <v>444.99599999999998</v>
      </c>
      <c r="F9" s="77">
        <f>F8-F10</f>
        <v>408.77100000000002</v>
      </c>
      <c r="G9" s="77">
        <f>G8-G10</f>
        <v>408.77100000000002</v>
      </c>
      <c r="H9" s="77">
        <f t="shared" ref="H9:H10" si="0">F9-E9+D9</f>
        <v>-102.01499999999996</v>
      </c>
    </row>
    <row r="10" spans="1:8" x14ac:dyDescent="0.25">
      <c r="A10" s="117" t="s">
        <v>70</v>
      </c>
      <c r="B10" s="121"/>
      <c r="C10" s="77">
        <f>C8*10%</f>
        <v>1.6100000000000003</v>
      </c>
      <c r="D10" s="77">
        <v>-7.31</v>
      </c>
      <c r="E10" s="77">
        <f>E8*10%</f>
        <v>49.444000000000003</v>
      </c>
      <c r="F10" s="77">
        <f>F8*10%</f>
        <v>45.419000000000004</v>
      </c>
      <c r="G10" s="77">
        <f>G8*10%</f>
        <v>45.419000000000004</v>
      </c>
      <c r="H10" s="77">
        <f t="shared" si="0"/>
        <v>-11.334999999999997</v>
      </c>
    </row>
    <row r="11" spans="1:8" ht="12.75" customHeight="1" x14ac:dyDescent="0.25">
      <c r="A11" s="127" t="s">
        <v>110</v>
      </c>
      <c r="B11" s="128"/>
      <c r="C11" s="128"/>
      <c r="D11" s="128"/>
      <c r="E11" s="128"/>
      <c r="F11" s="128"/>
      <c r="G11" s="128"/>
      <c r="H11" s="126"/>
    </row>
    <row r="12" spans="1:8" x14ac:dyDescent="0.25">
      <c r="A12" s="122" t="s">
        <v>52</v>
      </c>
      <c r="B12" s="123"/>
      <c r="C12" s="82">
        <v>5.75</v>
      </c>
      <c r="D12" s="93">
        <v>-26.98</v>
      </c>
      <c r="E12" s="31">
        <v>176.58</v>
      </c>
      <c r="F12" s="31">
        <v>162.29</v>
      </c>
      <c r="G12" s="31">
        <f>F12</f>
        <v>162.29</v>
      </c>
      <c r="H12" s="77">
        <f t="shared" ref="H12:H23" si="1">F12-E12+D12</f>
        <v>-41.270000000000024</v>
      </c>
    </row>
    <row r="13" spans="1:8" x14ac:dyDescent="0.25">
      <c r="A13" s="40" t="s">
        <v>69</v>
      </c>
      <c r="B13" s="41"/>
      <c r="C13" s="77">
        <f>C12-C14</f>
        <v>5.1749999999999998</v>
      </c>
      <c r="D13" s="77">
        <f>D12-D14</f>
        <v>-24.27</v>
      </c>
      <c r="E13" s="77">
        <f>E12-E14</f>
        <v>158.92200000000003</v>
      </c>
      <c r="F13" s="77">
        <f>F12-F14</f>
        <v>146.06099999999998</v>
      </c>
      <c r="G13" s="77">
        <f>G12-G14</f>
        <v>146.06099999999998</v>
      </c>
      <c r="H13" s="77">
        <f t="shared" si="1"/>
        <v>-37.131000000000043</v>
      </c>
    </row>
    <row r="14" spans="1:8" x14ac:dyDescent="0.25">
      <c r="A14" s="117" t="s">
        <v>70</v>
      </c>
      <c r="B14" s="121"/>
      <c r="C14" s="77">
        <f>C12*10%</f>
        <v>0.57500000000000007</v>
      </c>
      <c r="D14" s="77">
        <v>-2.71</v>
      </c>
      <c r="E14" s="77">
        <f>E12*10%</f>
        <v>17.658000000000001</v>
      </c>
      <c r="F14" s="77">
        <f>F12*10%</f>
        <v>16.228999999999999</v>
      </c>
      <c r="G14" s="77">
        <f>G12*10%</f>
        <v>16.228999999999999</v>
      </c>
      <c r="H14" s="77">
        <f t="shared" si="1"/>
        <v>-4.139000000000002</v>
      </c>
    </row>
    <row r="15" spans="1:8" ht="23.25" customHeight="1" x14ac:dyDescent="0.25">
      <c r="A15" s="122" t="s">
        <v>44</v>
      </c>
      <c r="B15" s="123"/>
      <c r="C15" s="82">
        <v>3.51</v>
      </c>
      <c r="D15" s="93">
        <v>-16.600000000000001</v>
      </c>
      <c r="E15" s="31">
        <v>107.79</v>
      </c>
      <c r="F15" s="31">
        <v>99.83</v>
      </c>
      <c r="G15" s="31">
        <f>F15</f>
        <v>99.83</v>
      </c>
      <c r="H15" s="77">
        <f t="shared" si="1"/>
        <v>-24.560000000000009</v>
      </c>
    </row>
    <row r="16" spans="1:8" x14ac:dyDescent="0.25">
      <c r="A16" s="40" t="s">
        <v>69</v>
      </c>
      <c r="B16" s="41"/>
      <c r="C16" s="77">
        <f>C15-C17</f>
        <v>3.1589999999999998</v>
      </c>
      <c r="D16" s="77">
        <v>-14.94</v>
      </c>
      <c r="E16" s="77">
        <f>E15-E17</f>
        <v>97.01100000000001</v>
      </c>
      <c r="F16" s="77">
        <f>F15-F17</f>
        <v>89.846999999999994</v>
      </c>
      <c r="G16" s="77">
        <f>G15-G17</f>
        <v>89.846999999999994</v>
      </c>
      <c r="H16" s="77">
        <f t="shared" si="1"/>
        <v>-22.104000000000013</v>
      </c>
    </row>
    <row r="17" spans="1:10" ht="15" customHeight="1" x14ac:dyDescent="0.25">
      <c r="A17" s="117" t="s">
        <v>70</v>
      </c>
      <c r="B17" s="121"/>
      <c r="C17" s="77">
        <f>C15*10%</f>
        <v>0.35099999999999998</v>
      </c>
      <c r="D17" s="77">
        <v>-1.66</v>
      </c>
      <c r="E17" s="77">
        <f>E15*10%</f>
        <v>10.779000000000002</v>
      </c>
      <c r="F17" s="77">
        <f>F15*10%</f>
        <v>9.9830000000000005</v>
      </c>
      <c r="G17" s="77">
        <f>G15*10%</f>
        <v>9.9830000000000005</v>
      </c>
      <c r="H17" s="77">
        <f t="shared" si="1"/>
        <v>-2.4560000000000013</v>
      </c>
    </row>
    <row r="18" spans="1:10" ht="15.75" customHeight="1" x14ac:dyDescent="0.25">
      <c r="A18" s="122" t="s">
        <v>53</v>
      </c>
      <c r="B18" s="123"/>
      <c r="C18" s="81">
        <v>2.41</v>
      </c>
      <c r="D18" s="93">
        <v>-11.39</v>
      </c>
      <c r="E18" s="31">
        <v>74.010000000000005</v>
      </c>
      <c r="F18" s="31">
        <v>68.03</v>
      </c>
      <c r="G18" s="31">
        <f>F18</f>
        <v>68.03</v>
      </c>
      <c r="H18" s="77">
        <f t="shared" si="1"/>
        <v>-17.370000000000005</v>
      </c>
    </row>
    <row r="19" spans="1:10" ht="13.5" customHeight="1" x14ac:dyDescent="0.25">
      <c r="A19" s="40" t="s">
        <v>69</v>
      </c>
      <c r="B19" s="41"/>
      <c r="C19" s="77">
        <f>C18-C20</f>
        <v>2.169</v>
      </c>
      <c r="D19" s="77">
        <f>D18-D20</f>
        <v>-10.24</v>
      </c>
      <c r="E19" s="77">
        <f>E18-E20</f>
        <v>66.609000000000009</v>
      </c>
      <c r="F19" s="77">
        <f>F18-F20</f>
        <v>61.227000000000004</v>
      </c>
      <c r="G19" s="77">
        <f>G18-G20</f>
        <v>61.227000000000004</v>
      </c>
      <c r="H19" s="77">
        <f t="shared" si="1"/>
        <v>-15.622000000000005</v>
      </c>
    </row>
    <row r="20" spans="1:10" ht="12.75" customHeight="1" x14ac:dyDescent="0.25">
      <c r="A20" s="117" t="s">
        <v>70</v>
      </c>
      <c r="B20" s="121"/>
      <c r="C20" s="77">
        <f>C18*10%</f>
        <v>0.24100000000000002</v>
      </c>
      <c r="D20" s="77">
        <v>-1.1499999999999999</v>
      </c>
      <c r="E20" s="77">
        <f>E18*10%</f>
        <v>7.4010000000000007</v>
      </c>
      <c r="F20" s="77">
        <f>F18*10%</f>
        <v>6.8030000000000008</v>
      </c>
      <c r="G20" s="77">
        <f>G18*10%</f>
        <v>6.8030000000000008</v>
      </c>
      <c r="H20" s="77">
        <f t="shared" si="1"/>
        <v>-1.7479999999999998</v>
      </c>
    </row>
    <row r="21" spans="1:10" ht="14.25" customHeight="1" x14ac:dyDescent="0.25">
      <c r="A21" s="10" t="s">
        <v>45</v>
      </c>
      <c r="B21" s="42"/>
      <c r="C21" s="78">
        <v>4.43</v>
      </c>
      <c r="D21" s="77">
        <v>-18.13</v>
      </c>
      <c r="E21" s="7">
        <v>136.06</v>
      </c>
      <c r="F21" s="7">
        <v>124.04</v>
      </c>
      <c r="G21" s="7">
        <f>F21</f>
        <v>124.04</v>
      </c>
      <c r="H21" s="77">
        <f t="shared" si="1"/>
        <v>-30.149999999999995</v>
      </c>
    </row>
    <row r="22" spans="1:10" ht="14.25" customHeight="1" x14ac:dyDescent="0.25">
      <c r="A22" s="40" t="s">
        <v>69</v>
      </c>
      <c r="B22" s="41"/>
      <c r="C22" s="77">
        <f>C21-C23</f>
        <v>3.9869999999999997</v>
      </c>
      <c r="D22" s="77">
        <f>D21-D23</f>
        <v>-16.32</v>
      </c>
      <c r="E22" s="77">
        <f>E21-E23</f>
        <v>122.45400000000001</v>
      </c>
      <c r="F22" s="77">
        <f>F21-F23</f>
        <v>111.63600000000001</v>
      </c>
      <c r="G22" s="77">
        <f>G21-G23</f>
        <v>111.63600000000001</v>
      </c>
      <c r="H22" s="77">
        <f t="shared" si="1"/>
        <v>-27.137999999999998</v>
      </c>
    </row>
    <row r="23" spans="1:10" ht="13.5" customHeight="1" x14ac:dyDescent="0.25">
      <c r="A23" s="117" t="s">
        <v>70</v>
      </c>
      <c r="B23" s="121"/>
      <c r="C23" s="77">
        <f>C21*10%</f>
        <v>0.443</v>
      </c>
      <c r="D23" s="77">
        <v>-1.81</v>
      </c>
      <c r="E23" s="77">
        <f>E21*10%</f>
        <v>13.606000000000002</v>
      </c>
      <c r="F23" s="77">
        <f>F21*10%</f>
        <v>12.404000000000002</v>
      </c>
      <c r="G23" s="77">
        <f>G21*10%</f>
        <v>12.404000000000002</v>
      </c>
      <c r="H23" s="77">
        <f t="shared" si="1"/>
        <v>-3.012</v>
      </c>
    </row>
    <row r="24" spans="1:10" ht="11.25" customHeight="1" x14ac:dyDescent="0.25">
      <c r="A24" s="117"/>
      <c r="B24" s="118"/>
      <c r="C24" s="77"/>
      <c r="D24" s="77"/>
      <c r="E24" s="7"/>
      <c r="F24" s="7"/>
      <c r="G24" s="62"/>
      <c r="H24" s="77"/>
    </row>
    <row r="25" spans="1:10" ht="14.25" customHeight="1" x14ac:dyDescent="0.25">
      <c r="A25" s="124" t="s">
        <v>46</v>
      </c>
      <c r="B25" s="125"/>
      <c r="C25" s="78">
        <v>5.38</v>
      </c>
      <c r="D25" s="78">
        <v>247.18</v>
      </c>
      <c r="E25" s="33">
        <v>165.22</v>
      </c>
      <c r="F25" s="33">
        <v>151.86000000000001</v>
      </c>
      <c r="G25" s="97">
        <f>G26+G27</f>
        <v>264.536</v>
      </c>
      <c r="H25" s="78">
        <f>F25-E25+D25+F25-G25</f>
        <v>121.14400000000006</v>
      </c>
    </row>
    <row r="26" spans="1:10" ht="12.75" customHeight="1" x14ac:dyDescent="0.25">
      <c r="A26" s="58" t="s">
        <v>71</v>
      </c>
      <c r="B26" s="59"/>
      <c r="C26" s="77">
        <f>C25-C27</f>
        <v>4.8419999999999996</v>
      </c>
      <c r="D26" s="78">
        <v>246.05</v>
      </c>
      <c r="E26" s="77">
        <f>E25-E27</f>
        <v>148.69800000000001</v>
      </c>
      <c r="F26" s="77">
        <f>F25-F27</f>
        <v>136.67400000000001</v>
      </c>
      <c r="G26" s="99">
        <f>G46</f>
        <v>249.35</v>
      </c>
      <c r="H26" s="78">
        <f t="shared" ref="H26" si="2">F26-E26+D26+F26-G26</f>
        <v>121.35000000000005</v>
      </c>
      <c r="J26" s="96"/>
    </row>
    <row r="27" spans="1:10" ht="12.75" customHeight="1" x14ac:dyDescent="0.25">
      <c r="A27" s="117" t="s">
        <v>70</v>
      </c>
      <c r="B27" s="121"/>
      <c r="C27" s="77">
        <f>C25*10%</f>
        <v>0.53800000000000003</v>
      </c>
      <c r="D27" s="77">
        <v>1.1299999999999999</v>
      </c>
      <c r="E27" s="77">
        <f>E25*10%</f>
        <v>16.522000000000002</v>
      </c>
      <c r="F27" s="77">
        <f>F25*10%</f>
        <v>15.186000000000002</v>
      </c>
      <c r="G27" s="77">
        <f>F27</f>
        <v>15.186000000000002</v>
      </c>
      <c r="H27" s="78">
        <f>F27-E27+D27+F27-G27</f>
        <v>-0.20600000000000129</v>
      </c>
      <c r="J27" s="96"/>
    </row>
    <row r="28" spans="1:10" ht="12.75" customHeight="1" x14ac:dyDescent="0.25">
      <c r="A28" s="117"/>
      <c r="B28" s="118"/>
      <c r="C28" s="77"/>
      <c r="D28" s="77"/>
      <c r="E28" s="7"/>
      <c r="F28" s="7"/>
      <c r="G28" s="7"/>
      <c r="H28" s="33"/>
    </row>
    <row r="29" spans="1:10" ht="12.75" customHeight="1" x14ac:dyDescent="0.25">
      <c r="A29" s="134" t="s">
        <v>119</v>
      </c>
      <c r="B29" s="135"/>
      <c r="C29" s="77"/>
      <c r="D29" s="78">
        <v>-3.94</v>
      </c>
      <c r="E29" s="33">
        <f>E31+E32+E33+E34</f>
        <v>35.14</v>
      </c>
      <c r="F29" s="33">
        <f>F31+F32+F33+F34</f>
        <v>33.04</v>
      </c>
      <c r="G29" s="33">
        <f>G31+G32+G33+G34</f>
        <v>33.04</v>
      </c>
      <c r="H29" s="78">
        <f>F29-E29+D29+F29-G29</f>
        <v>-6.0399999999999991</v>
      </c>
    </row>
    <row r="30" spans="1:10" ht="12.75" customHeight="1" x14ac:dyDescent="0.25">
      <c r="A30" s="119" t="s">
        <v>120</v>
      </c>
      <c r="B30" s="120"/>
      <c r="C30" s="77"/>
      <c r="D30" s="77"/>
      <c r="E30" s="7"/>
      <c r="F30" s="7"/>
      <c r="G30" s="7"/>
      <c r="H30" s="33"/>
    </row>
    <row r="31" spans="1:10" ht="12.75" customHeight="1" x14ac:dyDescent="0.25">
      <c r="A31" s="119" t="s">
        <v>121</v>
      </c>
      <c r="B31" s="120"/>
      <c r="C31" s="77"/>
      <c r="D31" s="77">
        <v>-0.32</v>
      </c>
      <c r="E31" s="7">
        <v>1.68</v>
      </c>
      <c r="F31" s="7">
        <v>1.64</v>
      </c>
      <c r="G31" s="7">
        <f>F31</f>
        <v>1.64</v>
      </c>
      <c r="H31" s="77">
        <f>F31-E31+D31+F31-G31</f>
        <v>-0.3600000000000001</v>
      </c>
    </row>
    <row r="32" spans="1:10" ht="12.75" customHeight="1" x14ac:dyDescent="0.25">
      <c r="A32" s="119" t="s">
        <v>122</v>
      </c>
      <c r="B32" s="120"/>
      <c r="C32" s="77"/>
      <c r="D32" s="77">
        <v>-1.46</v>
      </c>
      <c r="E32" s="7">
        <v>6.13</v>
      </c>
      <c r="F32" s="7">
        <v>6.18</v>
      </c>
      <c r="G32" s="7">
        <f t="shared" ref="G32:G34" si="3">F32</f>
        <v>6.18</v>
      </c>
      <c r="H32" s="7">
        <f t="shared" ref="H32:H34" si="4">F32-E32+D32+F32-G32</f>
        <v>-1.4100000000000001</v>
      </c>
    </row>
    <row r="33" spans="1:8" ht="12.75" customHeight="1" x14ac:dyDescent="0.25">
      <c r="A33" s="119" t="s">
        <v>145</v>
      </c>
      <c r="B33" s="120"/>
      <c r="C33" s="77"/>
      <c r="D33" s="77">
        <v>-1.87</v>
      </c>
      <c r="E33" s="7">
        <v>25.63</v>
      </c>
      <c r="F33" s="7">
        <v>23.58</v>
      </c>
      <c r="G33" s="7">
        <f t="shared" si="3"/>
        <v>23.58</v>
      </c>
      <c r="H33" s="7">
        <f t="shared" si="4"/>
        <v>-3.9200000000000017</v>
      </c>
    </row>
    <row r="34" spans="1:8" ht="12.75" customHeight="1" x14ac:dyDescent="0.25">
      <c r="A34" s="119" t="s">
        <v>144</v>
      </c>
      <c r="B34" s="120"/>
      <c r="C34" s="77"/>
      <c r="D34" s="77">
        <v>-0.28999999999999998</v>
      </c>
      <c r="E34" s="77">
        <v>1.7</v>
      </c>
      <c r="F34" s="7">
        <v>1.64</v>
      </c>
      <c r="G34" s="7">
        <f t="shared" si="3"/>
        <v>1.64</v>
      </c>
      <c r="H34" s="7">
        <f t="shared" si="4"/>
        <v>-0.35000000000000009</v>
      </c>
    </row>
    <row r="35" spans="1:8" ht="18" customHeight="1" x14ac:dyDescent="0.25">
      <c r="A35" s="134" t="s">
        <v>146</v>
      </c>
      <c r="B35" s="135"/>
      <c r="C35" s="77"/>
      <c r="D35" s="77"/>
      <c r="E35" s="78">
        <f>E8+E25+E29</f>
        <v>694.8</v>
      </c>
      <c r="F35" s="78">
        <f t="shared" ref="F35:G35" si="5">F8+F25+F29</f>
        <v>639.08999999999992</v>
      </c>
      <c r="G35" s="78">
        <f t="shared" si="5"/>
        <v>751.76599999999996</v>
      </c>
      <c r="H35" s="77"/>
    </row>
    <row r="36" spans="1:8" ht="18.75" customHeight="1" x14ac:dyDescent="0.25">
      <c r="A36" s="131" t="s">
        <v>116</v>
      </c>
      <c r="B36" s="133"/>
      <c r="C36" s="83"/>
      <c r="D36" s="83">
        <f>D4</f>
        <v>170.14</v>
      </c>
      <c r="E36" s="73"/>
      <c r="F36" s="73"/>
      <c r="G36" s="83"/>
      <c r="H36" s="83">
        <f>F35-E35+D36+F35-G35</f>
        <v>1.7539999999999054</v>
      </c>
    </row>
    <row r="37" spans="1:8" ht="22.5" customHeight="1" x14ac:dyDescent="0.25">
      <c r="A37" s="131" t="s">
        <v>130</v>
      </c>
      <c r="B37" s="131"/>
      <c r="C37" s="84"/>
      <c r="D37" s="84"/>
      <c r="E37" s="73"/>
      <c r="F37" s="73"/>
      <c r="G37" s="73"/>
      <c r="H37" s="73">
        <f>H38+H39</f>
        <v>1.7540000000000617</v>
      </c>
    </row>
    <row r="38" spans="1:8" ht="18" customHeight="1" x14ac:dyDescent="0.25">
      <c r="A38" s="131" t="s">
        <v>114</v>
      </c>
      <c r="B38" s="132"/>
      <c r="C38" s="84"/>
      <c r="D38" s="84"/>
      <c r="E38" s="73"/>
      <c r="F38" s="73"/>
      <c r="G38" s="73"/>
      <c r="H38" s="73">
        <f>H26</f>
        <v>121.35000000000005</v>
      </c>
    </row>
    <row r="39" spans="1:8" ht="18" customHeight="1" x14ac:dyDescent="0.25">
      <c r="A39" s="131" t="s">
        <v>115</v>
      </c>
      <c r="B39" s="133"/>
      <c r="C39" s="84"/>
      <c r="D39" s="84"/>
      <c r="E39" s="73"/>
      <c r="F39" s="74"/>
      <c r="G39" s="74"/>
      <c r="H39" s="73">
        <f>H8+H29+H27</f>
        <v>-119.59599999999999</v>
      </c>
    </row>
    <row r="40" spans="1:8" ht="12" customHeight="1" x14ac:dyDescent="0.25">
      <c r="A40" s="68"/>
      <c r="B40" s="69"/>
      <c r="C40" s="85"/>
      <c r="D40" s="85"/>
      <c r="E40" s="71"/>
      <c r="F40" s="71"/>
      <c r="G40" s="71"/>
      <c r="H40" s="70"/>
    </row>
    <row r="41" spans="1:8" ht="14.25" customHeight="1" x14ac:dyDescent="0.25">
      <c r="A41" s="142"/>
      <c r="B41" s="142"/>
      <c r="C41" s="142"/>
      <c r="D41" s="142"/>
      <c r="E41" s="142"/>
      <c r="F41" s="142"/>
      <c r="G41" s="142"/>
      <c r="H41" s="142"/>
    </row>
    <row r="42" spans="1:8" ht="14.25" customHeight="1" x14ac:dyDescent="0.25">
      <c r="A42" s="61"/>
      <c r="B42" s="61"/>
      <c r="C42" s="86"/>
      <c r="D42" s="86"/>
      <c r="E42" s="61"/>
      <c r="F42" s="61"/>
      <c r="G42" s="61"/>
      <c r="H42" s="61"/>
    </row>
    <row r="43" spans="1:8" x14ac:dyDescent="0.25">
      <c r="A43" s="20" t="s">
        <v>131</v>
      </c>
      <c r="D43" s="94"/>
      <c r="E43" s="21"/>
      <c r="F43" s="21"/>
      <c r="G43" s="21"/>
    </row>
    <row r="44" spans="1:8" x14ac:dyDescent="0.25">
      <c r="A44" s="140" t="s">
        <v>56</v>
      </c>
      <c r="B44" s="121"/>
      <c r="C44" s="121"/>
      <c r="D44" s="118"/>
      <c r="E44" s="34" t="s">
        <v>57</v>
      </c>
      <c r="F44" s="34" t="s">
        <v>58</v>
      </c>
      <c r="G44" s="34" t="s">
        <v>117</v>
      </c>
      <c r="H44" s="72" t="s">
        <v>118</v>
      </c>
    </row>
    <row r="45" spans="1:8" x14ac:dyDescent="0.25">
      <c r="A45" s="146" t="s">
        <v>134</v>
      </c>
      <c r="B45" s="128"/>
      <c r="C45" s="128"/>
      <c r="D45" s="126"/>
      <c r="E45" s="35">
        <v>43770</v>
      </c>
      <c r="F45" s="34" t="s">
        <v>135</v>
      </c>
      <c r="G45" s="36">
        <v>249.35</v>
      </c>
      <c r="H45" s="6" t="s">
        <v>136</v>
      </c>
    </row>
    <row r="46" spans="1:8" x14ac:dyDescent="0.25">
      <c r="A46" s="143" t="s">
        <v>137</v>
      </c>
      <c r="B46" s="144"/>
      <c r="C46" s="144"/>
      <c r="D46" s="145"/>
      <c r="E46" s="35"/>
      <c r="F46" s="34"/>
      <c r="G46" s="98">
        <f>SUM(G45)</f>
        <v>249.35</v>
      </c>
      <c r="H46" s="6"/>
    </row>
    <row r="47" spans="1:8" x14ac:dyDescent="0.25">
      <c r="A47" s="43"/>
      <c r="B47" s="44"/>
      <c r="C47" s="88"/>
      <c r="D47" s="88"/>
      <c r="E47" s="75"/>
      <c r="F47" s="45"/>
      <c r="G47" s="76"/>
      <c r="H47" s="11"/>
    </row>
    <row r="48" spans="1:8" x14ac:dyDescent="0.25">
      <c r="A48" s="20" t="s">
        <v>47</v>
      </c>
      <c r="D48" s="94"/>
      <c r="E48" s="21"/>
      <c r="F48" s="21"/>
      <c r="G48" s="21"/>
    </row>
    <row r="49" spans="1:7" x14ac:dyDescent="0.25">
      <c r="A49" s="20" t="s">
        <v>48</v>
      </c>
      <c r="D49" s="94"/>
      <c r="E49" s="21"/>
      <c r="F49" s="21"/>
      <c r="G49" s="21"/>
    </row>
    <row r="50" spans="1:7" ht="43.9" customHeight="1" x14ac:dyDescent="0.25">
      <c r="A50" s="140" t="s">
        <v>60</v>
      </c>
      <c r="B50" s="121"/>
      <c r="C50" s="121"/>
      <c r="D50" s="121"/>
      <c r="E50" s="118"/>
      <c r="F50" s="38" t="s">
        <v>58</v>
      </c>
      <c r="G50" s="37" t="s">
        <v>59</v>
      </c>
    </row>
    <row r="51" spans="1:7" x14ac:dyDescent="0.25">
      <c r="A51" s="146"/>
      <c r="B51" s="128"/>
      <c r="C51" s="128"/>
      <c r="D51" s="128"/>
      <c r="E51" s="126"/>
      <c r="F51" s="34" t="s">
        <v>55</v>
      </c>
      <c r="G51" s="34">
        <v>0</v>
      </c>
    </row>
    <row r="52" spans="1:7" x14ac:dyDescent="0.25">
      <c r="A52" s="43"/>
      <c r="B52" s="44"/>
      <c r="C52" s="88"/>
      <c r="D52" s="88"/>
      <c r="E52" s="44"/>
      <c r="F52" s="45"/>
      <c r="G52" s="45"/>
    </row>
    <row r="53" spans="1:7" x14ac:dyDescent="0.25">
      <c r="A53" s="48" t="s">
        <v>72</v>
      </c>
      <c r="B53" s="49"/>
      <c r="C53" s="89"/>
      <c r="D53" s="89"/>
      <c r="E53" s="49"/>
      <c r="F53" s="34"/>
      <c r="G53" s="34"/>
    </row>
    <row r="54" spans="1:7" x14ac:dyDescent="0.25">
      <c r="A54" s="140" t="s">
        <v>73</v>
      </c>
      <c r="B54" s="141"/>
      <c r="C54" s="115" t="s">
        <v>74</v>
      </c>
      <c r="D54" s="141"/>
      <c r="E54" s="34" t="s">
        <v>75</v>
      </c>
      <c r="F54" s="34" t="s">
        <v>76</v>
      </c>
      <c r="G54" s="34" t="s">
        <v>77</v>
      </c>
    </row>
    <row r="55" spans="1:7" x14ac:dyDescent="0.25">
      <c r="A55" s="140" t="s">
        <v>95</v>
      </c>
      <c r="B55" s="141"/>
      <c r="C55" s="115" t="s">
        <v>55</v>
      </c>
      <c r="D55" s="118"/>
      <c r="E55" s="34">
        <v>6</v>
      </c>
      <c r="F55" s="34" t="s">
        <v>55</v>
      </c>
      <c r="G55" s="34" t="s">
        <v>55</v>
      </c>
    </row>
    <row r="56" spans="1:7" x14ac:dyDescent="0.25">
      <c r="A56" s="45"/>
      <c r="B56" s="60"/>
      <c r="C56" s="90"/>
      <c r="D56" s="95"/>
      <c r="E56" s="45"/>
      <c r="F56" s="45"/>
      <c r="G56" s="45"/>
    </row>
    <row r="57" spans="1:7" x14ac:dyDescent="0.25">
      <c r="A57" s="46"/>
      <c r="B57" s="47"/>
      <c r="C57" s="90"/>
      <c r="D57" s="95"/>
      <c r="E57" s="45"/>
      <c r="F57" s="45"/>
      <c r="G57" s="45"/>
    </row>
    <row r="58" spans="1:7" x14ac:dyDescent="0.25">
      <c r="A58" s="46"/>
      <c r="B58" s="47"/>
      <c r="C58" s="90"/>
      <c r="D58" s="95"/>
      <c r="E58" s="45"/>
      <c r="F58" s="45"/>
      <c r="G58" s="45"/>
    </row>
    <row r="59" spans="1:7" x14ac:dyDescent="0.25">
      <c r="A59" s="20" t="s">
        <v>111</v>
      </c>
      <c r="D59" s="94"/>
      <c r="E59" s="21"/>
      <c r="F59" s="21"/>
      <c r="G59" s="21"/>
    </row>
    <row r="60" spans="1:7" x14ac:dyDescent="0.25">
      <c r="A60" s="136" t="s">
        <v>132</v>
      </c>
      <c r="B60" s="137"/>
      <c r="C60" s="137"/>
      <c r="D60" s="137"/>
      <c r="E60" s="137"/>
      <c r="F60" s="137"/>
      <c r="G60" s="21"/>
    </row>
    <row r="61" spans="1:7" x14ac:dyDescent="0.25">
      <c r="A61" s="138" t="s">
        <v>123</v>
      </c>
      <c r="B61" s="139"/>
      <c r="C61" s="139"/>
      <c r="D61" s="139"/>
      <c r="E61" s="139"/>
      <c r="F61" s="139"/>
      <c r="G61" s="139"/>
    </row>
    <row r="62" spans="1:7" ht="42.75" customHeight="1" x14ac:dyDescent="0.25">
      <c r="A62" s="139"/>
      <c r="B62" s="139"/>
      <c r="C62" s="139"/>
      <c r="D62" s="139"/>
      <c r="E62" s="139"/>
      <c r="F62" s="139"/>
      <c r="G62" s="139"/>
    </row>
    <row r="63" spans="1:7" ht="29.25" customHeight="1" x14ac:dyDescent="0.25">
      <c r="A63" s="63"/>
      <c r="B63" s="63"/>
      <c r="C63" s="91"/>
      <c r="D63" s="91"/>
      <c r="E63" s="63"/>
      <c r="F63" s="63"/>
      <c r="G63" s="63"/>
    </row>
    <row r="64" spans="1:7" x14ac:dyDescent="0.25">
      <c r="F64" s="51"/>
    </row>
    <row r="65" spans="1:5" x14ac:dyDescent="0.25">
      <c r="A65" s="21" t="s">
        <v>78</v>
      </c>
      <c r="B65" s="50"/>
    </row>
    <row r="66" spans="1:5" x14ac:dyDescent="0.25">
      <c r="A66" s="21" t="s">
        <v>79</v>
      </c>
      <c r="B66" s="50"/>
      <c r="E66" s="21" t="s">
        <v>81</v>
      </c>
    </row>
    <row r="67" spans="1:5" x14ac:dyDescent="0.25">
      <c r="A67" s="21" t="s">
        <v>80</v>
      </c>
      <c r="B67" s="50"/>
    </row>
    <row r="68" spans="1:5" x14ac:dyDescent="0.25">
      <c r="A68" s="21"/>
      <c r="B68" s="50"/>
    </row>
    <row r="69" spans="1:5" x14ac:dyDescent="0.25">
      <c r="A69" s="18" t="s">
        <v>82</v>
      </c>
    </row>
    <row r="70" spans="1:5" x14ac:dyDescent="0.25">
      <c r="A70" s="18" t="s">
        <v>83</v>
      </c>
    </row>
    <row r="71" spans="1:5" x14ac:dyDescent="0.25">
      <c r="A71" s="18" t="s">
        <v>133</v>
      </c>
    </row>
    <row r="72" spans="1:5" x14ac:dyDescent="0.25">
      <c r="A72" s="18" t="s">
        <v>84</v>
      </c>
    </row>
    <row r="73" spans="1:5" x14ac:dyDescent="0.25">
      <c r="A73" s="18"/>
    </row>
  </sheetData>
  <mergeCells count="40">
    <mergeCell ref="A31:B31"/>
    <mergeCell ref="A37:B37"/>
    <mergeCell ref="A28:B28"/>
    <mergeCell ref="A60:F60"/>
    <mergeCell ref="A61:G62"/>
    <mergeCell ref="A55:B55"/>
    <mergeCell ref="C54:D54"/>
    <mergeCell ref="C55:D55"/>
    <mergeCell ref="A41:H41"/>
    <mergeCell ref="A46:D46"/>
    <mergeCell ref="A50:E50"/>
    <mergeCell ref="A51:E51"/>
    <mergeCell ref="A54:B54"/>
    <mergeCell ref="A44:D44"/>
    <mergeCell ref="A45:D45"/>
    <mergeCell ref="A38:B38"/>
    <mergeCell ref="A39:B39"/>
    <mergeCell ref="A35:B35"/>
    <mergeCell ref="A36:B36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24:B24"/>
    <mergeCell ref="A30:B30"/>
    <mergeCell ref="A14:B14"/>
    <mergeCell ref="A15:B15"/>
    <mergeCell ref="A17:B17"/>
    <mergeCell ref="A18:B18"/>
    <mergeCell ref="A20:B20"/>
    <mergeCell ref="A23:B23"/>
    <mergeCell ref="A25:B25"/>
    <mergeCell ref="A27:B27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2020-03-18T06:56:48Z</cp:lastPrinted>
  <dcterms:created xsi:type="dcterms:W3CDTF">2013-02-18T04:38:06Z</dcterms:created>
  <dcterms:modified xsi:type="dcterms:W3CDTF">2020-03-19T03:57:14Z</dcterms:modified>
</cp:coreProperties>
</file>