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7" i="8"/>
  <c r="E27" i="8"/>
  <c r="F26" i="8"/>
  <c r="E26" i="8"/>
  <c r="F10" i="8"/>
  <c r="E10" i="8"/>
  <c r="F9" i="8"/>
  <c r="E9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E29" i="8"/>
  <c r="F29" i="8"/>
  <c r="H29" i="8"/>
  <c r="D9" i="8"/>
  <c r="C8" i="8"/>
  <c r="H25" i="8"/>
  <c r="H37" i="8"/>
  <c r="H42" i="8"/>
  <c r="G8" i="8"/>
  <c r="G9" i="8"/>
  <c r="G35" i="8"/>
  <c r="F8" i="8"/>
  <c r="F35" i="8"/>
  <c r="E8" i="8"/>
  <c r="E35" i="8"/>
  <c r="F39" i="8"/>
  <c r="G39" i="8"/>
  <c r="E39" i="8"/>
  <c r="H40" i="8"/>
  <c r="H8" i="8"/>
  <c r="H43" i="8"/>
  <c r="H41" i="8"/>
  <c r="H34" i="8"/>
  <c r="H33" i="8"/>
  <c r="H32" i="8"/>
  <c r="H31" i="8"/>
  <c r="H26" i="8"/>
  <c r="F13" i="8"/>
  <c r="E13" i="8"/>
  <c r="H27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<sst xmlns="http://schemas.openxmlformats.org/spreadsheetml/2006/main" count="164" uniqueCount="144">
  <si>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</si>
  <si>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</si>
  <si>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</si>
  <si>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</si>
  <si>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</si>
  <si>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</si>
  <si>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</si>
  <si>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</si>
  <si>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</si>
  <si>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</si>
  <si>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</si>
  <si>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</si>
  <si>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</si>
  <si>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</si>
  <si>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</si>
  <si>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</si>
  <si>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</si>
  <si>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</si>
  <si>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</si>
  <si>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</si>
  <si>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</si>
  <si>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</si>
  <si>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</si>
  <si>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</si>
  <si>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</si>
  <si>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</si>
  <si>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</si>
  <si>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</si>
  <si>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</si>
  <si>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</si>
  <si>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</si>
  <si>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</si>
  <si>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</si>
  <si>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</si>
  <si>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</si>
  <si>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</si>
  <si>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</si>
  <si>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</si>
  <si>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</si>
  <si>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</si>
  <si>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</si>
  <si>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</si>
  <si>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</si>
  <si>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</si>
  <si>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</si>
  <si>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</si>
  <si>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</si>
  <si>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</si>
  <si>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</si>
  <si>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</si>
  <si>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</si>
  <si>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</si>
  <si>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</si>
  <si>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</si>
  <si>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</si>
  <si>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</si>
  <si>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</si>
  <si>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</si>
  <si>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</si>
  <si>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</si>
  <si>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</si>
  <si>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</si>
  <si>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</si>
  <si>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</si>
  <si>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</si>
  <si>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</si>
  <si>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</si>
  <si>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</si>
  <si>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</si>
  <si>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</si>
  <si>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</si>
  <si>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</si>
  <si>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</si>
  <si>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</si>
  <si>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</si>
  <si>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</si>
  <si>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</si>
  <si>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</si>
  <si>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</si>
  <si>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</si>
  <si>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</si>
  <si>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</si>
  <si>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</si>
  <si>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</si>
  <si>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</si>
  <si>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</si>
  <si>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</si>
  <si>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</si>
  <si>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</si>
  <si>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</si>
  <si>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</si>
  <si>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</si>
  <si>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</si>
  <si>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</si>
  <si>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</si>
  <si>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</si>
  <si>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</si>
  <si>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</si>
  <si>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</si>
  <si>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</si>
  <si>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года серия 25 № 01277949</t>
  </si>
  <si>
    <t>Ленинского района "</t>
  </si>
  <si>
    <t>ул. Тунгусская,8</t>
  </si>
  <si>
    <t>количество проживающих</t>
  </si>
  <si>
    <t>Итого по дому:</t>
  </si>
  <si>
    <t>сумма, т.р.</t>
  </si>
  <si>
    <t>исполнитель</t>
  </si>
  <si>
    <t>№ 5 по  Краснознаменному переулку</t>
  </si>
  <si>
    <t>ООО " Ярд"</t>
  </si>
  <si>
    <t>ООО " Комфорт"</t>
  </si>
  <si>
    <t>2-260-343</t>
  </si>
  <si>
    <t>5  этажей</t>
  </si>
  <si>
    <t>1 подъезд</t>
  </si>
  <si>
    <t>32 чел.</t>
  </si>
  <si>
    <t>01 декабря 2014 г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</si>
  <si>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</si>
  <si>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</si>
  <si>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</si>
  <si>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</si>
  <si>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прочие услуги:</t>
  </si>
  <si>
    <t>Ростелеком:</t>
  </si>
  <si>
    <t>в том числе  услуи по управлению, налоги</t>
  </si>
  <si>
    <t>100 р/м</t>
  </si>
  <si>
    <t>всего по дому:</t>
  </si>
  <si>
    <t>3.Коммунальные услуги, всего;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</si>
  <si>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</si>
  <si>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</si>
  <si>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</si>
  <si>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</si>
  <si>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</si>
  <si>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всего: 201,0кв.м</t>
  </si>
  <si>
    <t>расшифровка статьи Содержание жилья</t>
  </si>
  <si>
    <t>работ в 2017  году не производилось</t>
  </si>
  <si>
    <t xml:space="preserve">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</si>
  <si>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</si>
  <si>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Отчет ООО "Управляющей компании Ленинского района "  за 2018 год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</si>
  <si>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</si>
  <si>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</si>
  <si>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</si>
  <si>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</si>
  <si>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</si>
  <si>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План по статье "текущий ремонт" на 2019 год.</t>
  </si>
  <si>
    <t xml:space="preserve"> П редложение Управляющей компании:  ремонт системы электроснабжения. Собственникам необходимо представить в Управляющую компанию протокол общего собрания с решением об использовании накопленных по статье "текущий ремонт" средств для формирования перспективных планов текущего ремонта дома.</t>
  </si>
  <si>
    <r>
      <t xml:space="preserve">ИСХ_№ 180/01 от 30.01.2019 года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</si>
</sst>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6" fillId="0" borderId="2" xfId="0" applyFont="1" applyBorder="1" applyAlignment="1"/>
    <xf numFmtId="0" fontId="0" fillId="0" borderId="5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/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/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4" t="s">
        <v>107</v>
      </c>
    </row>
    <row r="4" spans="1:4" ht="14.25" customHeight="1" x14ac:dyDescent="0.25">
      <c r="A4" s="22" t="s">
        <v>143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98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99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1" t="s">
        <v>12</v>
      </c>
      <c r="D9" s="102"/>
    </row>
    <row r="10" spans="1:4" s="3" customFormat="1" ht="24" customHeight="1" x14ac:dyDescent="0.25">
      <c r="A10" s="12" t="s">
        <v>2</v>
      </c>
      <c r="B10" s="15" t="s">
        <v>13</v>
      </c>
      <c r="C10" s="103" t="s">
        <v>100</v>
      </c>
      <c r="D10" s="104"/>
    </row>
    <row r="11" spans="1:4" s="3" customFormat="1" ht="15" customHeight="1" x14ac:dyDescent="0.25">
      <c r="A11" s="12" t="s">
        <v>3</v>
      </c>
      <c r="B11" s="13" t="s">
        <v>14</v>
      </c>
      <c r="C11" s="101" t="s">
        <v>15</v>
      </c>
      <c r="D11" s="102"/>
    </row>
    <row r="12" spans="1:4" s="3" customFormat="1" ht="15" customHeight="1" x14ac:dyDescent="0.25">
      <c r="A12" s="60" t="s">
        <v>4</v>
      </c>
      <c r="B12" s="61" t="s">
        <v>83</v>
      </c>
      <c r="C12" s="54" t="s">
        <v>84</v>
      </c>
      <c r="D12" s="55" t="s">
        <v>85</v>
      </c>
    </row>
    <row r="13" spans="1:4" s="3" customFormat="1" ht="15" customHeight="1" x14ac:dyDescent="0.25">
      <c r="A13" s="62"/>
      <c r="B13" s="63"/>
      <c r="C13" s="54" t="s">
        <v>86</v>
      </c>
      <c r="D13" s="55" t="s">
        <v>87</v>
      </c>
    </row>
    <row r="14" spans="1:4" s="3" customFormat="1" ht="15" customHeight="1" x14ac:dyDescent="0.25">
      <c r="A14" s="62"/>
      <c r="B14" s="63"/>
      <c r="C14" s="54" t="s">
        <v>88</v>
      </c>
      <c r="D14" s="55" t="s">
        <v>89</v>
      </c>
    </row>
    <row r="15" spans="1:4" s="3" customFormat="1" ht="15" customHeight="1" x14ac:dyDescent="0.25">
      <c r="A15" s="62"/>
      <c r="B15" s="63"/>
      <c r="C15" s="54" t="s">
        <v>90</v>
      </c>
      <c r="D15" s="55" t="s">
        <v>91</v>
      </c>
    </row>
    <row r="16" spans="1:4" s="3" customFormat="1" ht="15" customHeight="1" x14ac:dyDescent="0.25">
      <c r="A16" s="62"/>
      <c r="B16" s="63"/>
      <c r="C16" s="54" t="s">
        <v>92</v>
      </c>
      <c r="D16" s="55" t="s">
        <v>93</v>
      </c>
    </row>
    <row r="17" spans="1:5" s="3" customFormat="1" ht="15" customHeight="1" x14ac:dyDescent="0.25">
      <c r="A17" s="62"/>
      <c r="B17" s="63"/>
      <c r="C17" s="54" t="s">
        <v>94</v>
      </c>
      <c r="D17" s="55" t="s">
        <v>95</v>
      </c>
    </row>
    <row r="18" spans="1:5" s="3" customFormat="1" ht="15" customHeight="1" x14ac:dyDescent="0.25">
      <c r="A18" s="64"/>
      <c r="B18" s="65"/>
      <c r="C18" s="54" t="s">
        <v>96</v>
      </c>
      <c r="D18" s="55" t="s">
        <v>97</v>
      </c>
    </row>
    <row r="19" spans="1:5" s="3" customFormat="1" ht="14.25" customHeight="1" x14ac:dyDescent="0.25">
      <c r="A19" s="12" t="s">
        <v>5</v>
      </c>
      <c r="B19" s="13" t="s">
        <v>16</v>
      </c>
      <c r="C19" s="105" t="s">
        <v>80</v>
      </c>
      <c r="D19" s="106"/>
    </row>
    <row r="20" spans="1:5" s="3" customFormat="1" x14ac:dyDescent="0.25">
      <c r="A20" s="12" t="s">
        <v>6</v>
      </c>
      <c r="B20" s="13" t="s">
        <v>17</v>
      </c>
      <c r="C20" s="107" t="s">
        <v>53</v>
      </c>
      <c r="D20" s="108"/>
    </row>
    <row r="21" spans="1:5" s="3" customFormat="1" ht="16.5" customHeight="1" x14ac:dyDescent="0.25">
      <c r="A21" s="12" t="s">
        <v>7</v>
      </c>
      <c r="B21" s="13" t="s">
        <v>18</v>
      </c>
      <c r="C21" s="103" t="s">
        <v>19</v>
      </c>
      <c r="D21" s="104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9" t="s">
        <v>26</v>
      </c>
      <c r="B26" s="110"/>
      <c r="C26" s="110"/>
      <c r="D26" s="111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108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109</v>
      </c>
      <c r="C30" s="6" t="s">
        <v>24</v>
      </c>
      <c r="D30" s="10" t="s">
        <v>110</v>
      </c>
      <c r="E30" t="s">
        <v>78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5" ht="12" customHeight="1" x14ac:dyDescent="0.25">
      <c r="A33" s="7">
        <v>1</v>
      </c>
      <c r="B33" s="6" t="s">
        <v>28</v>
      </c>
      <c r="C33" s="6" t="s">
        <v>102</v>
      </c>
      <c r="D33" s="10" t="s">
        <v>29</v>
      </c>
    </row>
    <row r="34" spans="1:5" x14ac:dyDescent="0.25">
      <c r="A34" s="20" t="s">
        <v>30</v>
      </c>
      <c r="B34" s="19"/>
      <c r="C34" s="19"/>
      <c r="D34" s="19"/>
    </row>
    <row r="35" spans="1:5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5" ht="13.5" customHeight="1" x14ac:dyDescent="0.25">
      <c r="A36" s="20" t="s">
        <v>33</v>
      </c>
      <c r="B36" s="19"/>
      <c r="C36" s="19"/>
      <c r="D36" s="19"/>
    </row>
    <row r="37" spans="1:5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49</v>
      </c>
      <c r="B39" s="19"/>
      <c r="C39" s="19"/>
      <c r="D39" s="19"/>
    </row>
    <row r="40" spans="1:5" x14ac:dyDescent="0.25">
      <c r="A40" s="7">
        <v>1</v>
      </c>
      <c r="B40" s="6" t="s">
        <v>35</v>
      </c>
      <c r="C40" s="99">
        <v>1918</v>
      </c>
      <c r="D40" s="112"/>
    </row>
    <row r="41" spans="1:5" x14ac:dyDescent="0.25">
      <c r="A41" s="7">
        <v>2</v>
      </c>
      <c r="B41" s="6" t="s">
        <v>37</v>
      </c>
      <c r="C41" s="99" t="s">
        <v>111</v>
      </c>
      <c r="D41" s="112"/>
    </row>
    <row r="42" spans="1:5" ht="15" customHeight="1" x14ac:dyDescent="0.25">
      <c r="A42" s="7">
        <v>3</v>
      </c>
      <c r="B42" s="6" t="s">
        <v>38</v>
      </c>
      <c r="C42" s="99" t="s">
        <v>112</v>
      </c>
      <c r="D42" s="100"/>
    </row>
    <row r="43" spans="1:5" x14ac:dyDescent="0.25">
      <c r="A43" s="7">
        <v>4</v>
      </c>
      <c r="B43" s="6" t="s">
        <v>36</v>
      </c>
      <c r="C43" s="99" t="s">
        <v>54</v>
      </c>
      <c r="D43" s="100"/>
    </row>
    <row r="44" spans="1:5" x14ac:dyDescent="0.25">
      <c r="A44" s="7">
        <v>5</v>
      </c>
      <c r="B44" s="6" t="s">
        <v>39</v>
      </c>
      <c r="C44" s="99" t="s">
        <v>54</v>
      </c>
      <c r="D44" s="100"/>
    </row>
    <row r="45" spans="1:5" x14ac:dyDescent="0.25">
      <c r="A45" s="7">
        <v>6</v>
      </c>
      <c r="B45" s="6" t="s">
        <v>40</v>
      </c>
      <c r="C45" s="99">
        <v>897.8</v>
      </c>
      <c r="D45" s="112"/>
    </row>
    <row r="46" spans="1:5" ht="15" customHeight="1" x14ac:dyDescent="0.25">
      <c r="A46" s="7">
        <v>7</v>
      </c>
      <c r="B46" s="6" t="s">
        <v>41</v>
      </c>
      <c r="C46" s="99" t="s">
        <v>54</v>
      </c>
      <c r="D46" s="112"/>
    </row>
    <row r="47" spans="1:5" x14ac:dyDescent="0.25">
      <c r="A47" s="7">
        <v>8</v>
      </c>
      <c r="B47" s="6" t="s">
        <v>42</v>
      </c>
      <c r="C47" s="99" t="s">
        <v>130</v>
      </c>
      <c r="D47" s="112"/>
      <c r="E47" t="s">
        <v>133</v>
      </c>
    </row>
    <row r="48" spans="1:5" x14ac:dyDescent="0.25">
      <c r="A48" s="7">
        <v>9</v>
      </c>
      <c r="B48" s="6" t="s">
        <v>103</v>
      </c>
      <c r="C48" s="99" t="s">
        <v>113</v>
      </c>
      <c r="D48" s="112"/>
    </row>
    <row r="49" spans="1:4" x14ac:dyDescent="0.25">
      <c r="A49" s="69"/>
      <c r="B49" s="6" t="s">
        <v>79</v>
      </c>
      <c r="C49" s="113" t="s">
        <v>114</v>
      </c>
      <c r="D49" s="11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8:D48"/>
    <mergeCell ref="C49:D49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71" workbookViewId="0">
      <selection activeCell="I63" sqref="I6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" customWidth="1"/>
  </cols>
  <sheetData>
    <row r="1" spans="1:9" x14ac:dyDescent="0.25">
      <c r="A1" s="4" t="s">
        <v>115</v>
      </c>
      <c r="B1"/>
      <c r="C1" s="42"/>
      <c r="D1" s="42"/>
    </row>
    <row r="2" spans="1:9" ht="13.5" customHeight="1" x14ac:dyDescent="0.25">
      <c r="A2" s="4" t="s">
        <v>136</v>
      </c>
      <c r="B2"/>
      <c r="C2" s="42"/>
      <c r="D2" s="42"/>
    </row>
    <row r="3" spans="1:9" ht="56.25" customHeight="1" x14ac:dyDescent="0.25">
      <c r="A3" s="130" t="s">
        <v>60</v>
      </c>
      <c r="B3" s="131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9" ht="29.25" customHeight="1" x14ac:dyDescent="0.25">
      <c r="A4" s="141" t="s">
        <v>137</v>
      </c>
      <c r="B4" s="142"/>
      <c r="C4" s="43"/>
      <c r="D4" s="32">
        <v>132.78</v>
      </c>
      <c r="E4" s="32"/>
      <c r="F4" s="32"/>
      <c r="G4" s="44"/>
      <c r="H4" s="32"/>
    </row>
    <row r="5" spans="1:9" ht="22.5" customHeight="1" x14ac:dyDescent="0.25">
      <c r="A5" s="72" t="s">
        <v>116</v>
      </c>
      <c r="B5" s="73"/>
      <c r="C5" s="43"/>
      <c r="D5" s="32">
        <v>139.65</v>
      </c>
      <c r="E5" s="32"/>
      <c r="F5" s="32"/>
      <c r="G5" s="44"/>
      <c r="H5" s="32"/>
    </row>
    <row r="6" spans="1:9" ht="21" customHeight="1" x14ac:dyDescent="0.25">
      <c r="A6" s="72" t="s">
        <v>117</v>
      </c>
      <c r="B6" s="73"/>
      <c r="C6" s="43"/>
      <c r="D6" s="32">
        <v>-6.87</v>
      </c>
      <c r="E6" s="32"/>
      <c r="F6" s="32"/>
      <c r="G6" s="44"/>
      <c r="H6" s="32"/>
    </row>
    <row r="7" spans="1:9" ht="18.75" customHeight="1" x14ac:dyDescent="0.25">
      <c r="A7" s="140" t="s">
        <v>138</v>
      </c>
      <c r="B7" s="124"/>
      <c r="C7" s="124"/>
      <c r="D7" s="124"/>
      <c r="E7" s="124"/>
      <c r="F7" s="124"/>
      <c r="G7" s="124"/>
      <c r="H7" s="125"/>
    </row>
    <row r="8" spans="1:9" ht="17.25" customHeight="1" x14ac:dyDescent="0.25">
      <c r="A8" s="130" t="s">
        <v>67</v>
      </c>
      <c r="B8" s="114"/>
      <c r="C8" s="36">
        <f>C12+C15+C18+C21</f>
        <v>15.830000000000002</v>
      </c>
      <c r="D8" s="7">
        <v>-2.71</v>
      </c>
      <c r="E8" s="76">
        <f>E12+E15+E18+E21</f>
        <v>170.51999999999998</v>
      </c>
      <c r="F8" s="76">
        <f>F12+F15+F18+F21</f>
        <v>182.51</v>
      </c>
      <c r="G8" s="76">
        <f>G12+G15+G18+G21</f>
        <v>182.51</v>
      </c>
      <c r="H8" s="75">
        <f>F8-E8+D8</f>
        <v>9.2800000000000082</v>
      </c>
      <c r="I8" s="95"/>
    </row>
    <row r="9" spans="1:9" x14ac:dyDescent="0.25">
      <c r="A9" s="45" t="s">
        <v>68</v>
      </c>
      <c r="B9" s="46"/>
      <c r="C9" s="7">
        <v>13.61</v>
      </c>
      <c r="D9" s="7">
        <f>D8-D10</f>
        <v>-2.44</v>
      </c>
      <c r="E9" s="75">
        <f>E8-E10</f>
        <v>153.46799999999999</v>
      </c>
      <c r="F9" s="75">
        <f>F8-F10</f>
        <v>164.25899999999999</v>
      </c>
      <c r="G9" s="75">
        <f>G8-G10</f>
        <v>164.26</v>
      </c>
      <c r="H9" s="75">
        <f>F9-E9+D9</f>
        <v>8.3509999999999973</v>
      </c>
    </row>
    <row r="10" spans="1:9" x14ac:dyDescent="0.25">
      <c r="A10" s="126" t="s">
        <v>69</v>
      </c>
      <c r="B10" s="124"/>
      <c r="C10" s="7">
        <v>1.51</v>
      </c>
      <c r="D10" s="7">
        <v>-0.27</v>
      </c>
      <c r="E10" s="75">
        <f>E8*10%</f>
        <v>17.052</v>
      </c>
      <c r="F10" s="75">
        <f>F8*10%</f>
        <v>18.251000000000001</v>
      </c>
      <c r="G10" s="75">
        <v>18.25</v>
      </c>
      <c r="H10" s="75">
        <f>F10-E10+D10</f>
        <v>0.9290000000000016</v>
      </c>
    </row>
    <row r="11" spans="1:9" ht="12.75" customHeight="1" x14ac:dyDescent="0.25">
      <c r="A11" s="140" t="s">
        <v>131</v>
      </c>
      <c r="B11" s="122"/>
      <c r="C11" s="122"/>
      <c r="D11" s="122"/>
      <c r="E11" s="122"/>
      <c r="F11" s="122"/>
      <c r="G11" s="122"/>
      <c r="H11" s="114"/>
      <c r="I11" t="s">
        <v>134</v>
      </c>
    </row>
    <row r="12" spans="1:9" x14ac:dyDescent="0.25">
      <c r="A12" s="127" t="s">
        <v>51</v>
      </c>
      <c r="B12" s="128"/>
      <c r="C12" s="36">
        <v>5.65</v>
      </c>
      <c r="D12" s="33">
        <v>-1.02</v>
      </c>
      <c r="E12" s="33">
        <v>60.98</v>
      </c>
      <c r="F12" s="33">
        <v>66.03</v>
      </c>
      <c r="G12" s="33">
        <v>66.03</v>
      </c>
      <c r="H12" s="75">
        <f t="shared" ref="H12:H23" si="0">F12-E12+D12</f>
        <v>4.0300000000000047</v>
      </c>
    </row>
    <row r="13" spans="1:9" x14ac:dyDescent="0.25">
      <c r="A13" s="45" t="s">
        <v>68</v>
      </c>
      <c r="B13" s="46"/>
      <c r="C13" s="7">
        <v>5.08</v>
      </c>
      <c r="D13" s="33">
        <v>-0.92</v>
      </c>
      <c r="E13" s="75">
        <f>E12-E14</f>
        <v>54.881999999999998</v>
      </c>
      <c r="F13" s="75">
        <f>F12-F14</f>
        <v>59.427</v>
      </c>
      <c r="G13" s="75">
        <f>G12-G14</f>
        <v>59.427</v>
      </c>
      <c r="H13" s="75">
        <f t="shared" si="0"/>
        <v>3.6250000000000018</v>
      </c>
    </row>
    <row r="14" spans="1:9" x14ac:dyDescent="0.25">
      <c r="A14" s="126" t="s">
        <v>69</v>
      </c>
      <c r="B14" s="124"/>
      <c r="C14" s="7">
        <v>0.56999999999999995</v>
      </c>
      <c r="D14" s="33">
        <v>-0.1</v>
      </c>
      <c r="E14" s="75">
        <f>E12*10%</f>
        <v>6.0979999999999999</v>
      </c>
      <c r="F14" s="75">
        <f>F12*10%</f>
        <v>6.6030000000000006</v>
      </c>
      <c r="G14" s="75">
        <f>G12*10%</f>
        <v>6.6030000000000006</v>
      </c>
      <c r="H14" s="75">
        <f t="shared" si="0"/>
        <v>0.4050000000000008</v>
      </c>
    </row>
    <row r="15" spans="1:9" ht="23.25" customHeight="1" x14ac:dyDescent="0.25">
      <c r="A15" s="127" t="s">
        <v>45</v>
      </c>
      <c r="B15" s="128"/>
      <c r="C15" s="36">
        <v>3.45</v>
      </c>
      <c r="D15" s="33">
        <v>-0.63</v>
      </c>
      <c r="E15" s="33">
        <v>37.229999999999997</v>
      </c>
      <c r="F15" s="33">
        <v>40.32</v>
      </c>
      <c r="G15" s="33">
        <v>40.32</v>
      </c>
      <c r="H15" s="75">
        <f t="shared" si="0"/>
        <v>2.4600000000000035</v>
      </c>
    </row>
    <row r="16" spans="1:9" x14ac:dyDescent="0.25">
      <c r="A16" s="45" t="s">
        <v>68</v>
      </c>
      <c r="B16" s="46"/>
      <c r="C16" s="7">
        <v>3.1</v>
      </c>
      <c r="D16" s="33">
        <v>-0.56000000000000005</v>
      </c>
      <c r="E16" s="75">
        <f>E15-E17</f>
        <v>33.506999999999998</v>
      </c>
      <c r="F16" s="75">
        <f>F15-F17</f>
        <v>36.287999999999997</v>
      </c>
      <c r="G16" s="75">
        <f>G15-G17</f>
        <v>36.287999999999997</v>
      </c>
      <c r="H16" s="75">
        <f t="shared" si="0"/>
        <v>2.2209999999999988</v>
      </c>
    </row>
    <row r="17" spans="1:8" ht="15" customHeight="1" x14ac:dyDescent="0.25">
      <c r="A17" s="126" t="s">
        <v>69</v>
      </c>
      <c r="B17" s="124"/>
      <c r="C17" s="7">
        <v>0.35</v>
      </c>
      <c r="D17" s="33">
        <v>-0.06</v>
      </c>
      <c r="E17" s="75">
        <f>E15*10%</f>
        <v>3.7229999999999999</v>
      </c>
      <c r="F17" s="75">
        <f>F15*10%</f>
        <v>4.032</v>
      </c>
      <c r="G17" s="75">
        <f>G15*10%</f>
        <v>4.032</v>
      </c>
      <c r="H17" s="75">
        <f t="shared" si="0"/>
        <v>0.24900000000000017</v>
      </c>
    </row>
    <row r="18" spans="1:8" ht="12" customHeight="1" x14ac:dyDescent="0.25">
      <c r="A18" s="127" t="s">
        <v>52</v>
      </c>
      <c r="B18" s="128"/>
      <c r="C18" s="43">
        <v>2.37</v>
      </c>
      <c r="D18" s="33">
        <v>-0.42</v>
      </c>
      <c r="E18" s="75">
        <v>25.58</v>
      </c>
      <c r="F18" s="75">
        <v>27.7</v>
      </c>
      <c r="G18" s="75">
        <v>27.7</v>
      </c>
      <c r="H18" s="75">
        <f t="shared" si="0"/>
        <v>1.7000000000000011</v>
      </c>
    </row>
    <row r="19" spans="1:8" ht="13.5" customHeight="1" x14ac:dyDescent="0.25">
      <c r="A19" s="45" t="s">
        <v>68</v>
      </c>
      <c r="B19" s="46"/>
      <c r="C19" s="7">
        <v>2.13</v>
      </c>
      <c r="D19" s="33">
        <v>-0.38</v>
      </c>
      <c r="E19" s="75">
        <f>E18-E20</f>
        <v>23.021999999999998</v>
      </c>
      <c r="F19" s="75">
        <f>F18-F20</f>
        <v>24.93</v>
      </c>
      <c r="G19" s="75">
        <f>G18-G20</f>
        <v>24.93</v>
      </c>
      <c r="H19" s="75">
        <f t="shared" si="0"/>
        <v>1.5280000000000014</v>
      </c>
    </row>
    <row r="20" spans="1:8" ht="12.75" customHeight="1" x14ac:dyDescent="0.25">
      <c r="A20" s="126" t="s">
        <v>69</v>
      </c>
      <c r="B20" s="124"/>
      <c r="C20" s="7">
        <v>0.24</v>
      </c>
      <c r="D20" s="33">
        <v>-0.04</v>
      </c>
      <c r="E20" s="75">
        <f>E18*10%</f>
        <v>2.5579999999999998</v>
      </c>
      <c r="F20" s="75">
        <f>F18*10%</f>
        <v>2.77</v>
      </c>
      <c r="G20" s="75">
        <f>G18*10%</f>
        <v>2.77</v>
      </c>
      <c r="H20" s="75">
        <f t="shared" si="0"/>
        <v>0.17200000000000018</v>
      </c>
    </row>
    <row r="21" spans="1:8" ht="14.25" customHeight="1" x14ac:dyDescent="0.25">
      <c r="A21" s="10" t="s">
        <v>82</v>
      </c>
      <c r="B21" s="47"/>
      <c r="C21" s="35">
        <v>4.3600000000000003</v>
      </c>
      <c r="D21" s="33">
        <v>-0.64</v>
      </c>
      <c r="E21" s="7">
        <v>46.73</v>
      </c>
      <c r="F21" s="7">
        <v>48.46</v>
      </c>
      <c r="G21" s="7">
        <v>48.46</v>
      </c>
      <c r="H21" s="75">
        <f t="shared" si="0"/>
        <v>1.0900000000000039</v>
      </c>
    </row>
    <row r="22" spans="1:8" ht="14.25" customHeight="1" x14ac:dyDescent="0.25">
      <c r="A22" s="45" t="s">
        <v>68</v>
      </c>
      <c r="B22" s="46"/>
      <c r="C22" s="7">
        <v>3.29</v>
      </c>
      <c r="D22" s="33">
        <v>-0.59</v>
      </c>
      <c r="E22" s="75">
        <f>E21-E23</f>
        <v>42.056999999999995</v>
      </c>
      <c r="F22" s="75">
        <f>F21-F23</f>
        <v>43.614000000000004</v>
      </c>
      <c r="G22" s="75">
        <f>G21-G23</f>
        <v>43.614000000000004</v>
      </c>
      <c r="H22" s="75">
        <f t="shared" si="0"/>
        <v>0.9670000000000093</v>
      </c>
    </row>
    <row r="23" spans="1:8" x14ac:dyDescent="0.25">
      <c r="A23" s="126" t="s">
        <v>69</v>
      </c>
      <c r="B23" s="124"/>
      <c r="C23" s="7">
        <v>0.36</v>
      </c>
      <c r="D23" s="33">
        <v>-0.05</v>
      </c>
      <c r="E23" s="75">
        <f>E21*10%</f>
        <v>4.673</v>
      </c>
      <c r="F23" s="75">
        <f>F21*10%</f>
        <v>4.8460000000000001</v>
      </c>
      <c r="G23" s="75">
        <f>G21*10%</f>
        <v>4.8460000000000001</v>
      </c>
      <c r="H23" s="75">
        <f t="shared" si="0"/>
        <v>0.12300000000000004</v>
      </c>
    </row>
    <row r="24" spans="1:8" x14ac:dyDescent="0.25">
      <c r="A24" s="56"/>
      <c r="B24" s="57"/>
      <c r="C24" s="7"/>
      <c r="D24" s="7"/>
      <c r="E24" s="7"/>
      <c r="F24" s="89"/>
      <c r="G24" s="53"/>
      <c r="H24" s="7"/>
    </row>
    <row r="25" spans="1:8" ht="15.75" customHeight="1" x14ac:dyDescent="0.25">
      <c r="A25" s="130" t="s">
        <v>46</v>
      </c>
      <c r="B25" s="131"/>
      <c r="C25" s="35">
        <v>5.29</v>
      </c>
      <c r="D25" s="33">
        <v>137.65</v>
      </c>
      <c r="E25" s="35">
        <v>57.09</v>
      </c>
      <c r="F25" s="35">
        <v>61.82</v>
      </c>
      <c r="G25" s="94">
        <v>5.51</v>
      </c>
      <c r="H25" s="93">
        <f>F25-E25+D25+F25-G25</f>
        <v>198.69</v>
      </c>
    </row>
    <row r="26" spans="1:8" ht="15" customHeight="1" x14ac:dyDescent="0.25">
      <c r="A26" s="58" t="s">
        <v>70</v>
      </c>
      <c r="B26" s="59"/>
      <c r="C26" s="35">
        <v>4.76</v>
      </c>
      <c r="D26" s="33">
        <v>137.75</v>
      </c>
      <c r="E26" s="75">
        <f>E25-E27</f>
        <v>51.381</v>
      </c>
      <c r="F26" s="75">
        <f>F25-F27</f>
        <v>55.637999999999998</v>
      </c>
      <c r="G26" s="7">
        <v>0</v>
      </c>
      <c r="H26" s="75">
        <f t="shared" ref="H26:H27" si="1">F26-E26+D26+F26-G26</f>
        <v>197.64500000000001</v>
      </c>
    </row>
    <row r="27" spans="1:8" ht="14.25" customHeight="1" x14ac:dyDescent="0.25">
      <c r="A27" s="126" t="s">
        <v>69</v>
      </c>
      <c r="B27" s="132"/>
      <c r="C27" s="7">
        <v>0.47</v>
      </c>
      <c r="D27" s="33">
        <v>-0.1</v>
      </c>
      <c r="E27" s="75">
        <f>E25*10%</f>
        <v>5.7090000000000005</v>
      </c>
      <c r="F27" s="75">
        <f>F25*10%</f>
        <v>6.1820000000000004</v>
      </c>
      <c r="G27" s="7">
        <v>5.51</v>
      </c>
      <c r="H27" s="75">
        <f t="shared" si="1"/>
        <v>1.0450000000000008</v>
      </c>
    </row>
    <row r="28" spans="1:8" ht="14.25" customHeight="1" x14ac:dyDescent="0.25">
      <c r="A28" s="97"/>
      <c r="B28" s="98"/>
      <c r="C28" s="7"/>
      <c r="D28" s="33"/>
      <c r="E28" s="75"/>
      <c r="F28" s="75"/>
      <c r="G28" s="96"/>
      <c r="H28" s="75"/>
    </row>
    <row r="29" spans="1:8" ht="14.25" customHeight="1" x14ac:dyDescent="0.25">
      <c r="A29" s="137" t="s">
        <v>124</v>
      </c>
      <c r="B29" s="138"/>
      <c r="C29" s="7"/>
      <c r="D29" s="33">
        <v>-4.16</v>
      </c>
      <c r="E29" s="93">
        <f>E31+E32+E33+E34</f>
        <v>10.959999999999999</v>
      </c>
      <c r="F29" s="93">
        <f>F31+F32+F33+F34</f>
        <v>10.85</v>
      </c>
      <c r="G29" s="71">
        <v>10.85</v>
      </c>
      <c r="H29" s="93">
        <f>F29-E29+D29+F29-G29</f>
        <v>-4.2699999999999996</v>
      </c>
    </row>
    <row r="30" spans="1:8" ht="14.25" customHeight="1" x14ac:dyDescent="0.25">
      <c r="A30" s="45" t="s">
        <v>125</v>
      </c>
      <c r="B30" s="92"/>
      <c r="C30" s="7"/>
      <c r="D30" s="33"/>
      <c r="E30" s="75"/>
      <c r="F30" s="75"/>
      <c r="G30" s="91"/>
      <c r="H30" s="75"/>
    </row>
    <row r="31" spans="1:8" ht="14.25" customHeight="1" x14ac:dyDescent="0.25">
      <c r="A31" s="139" t="s">
        <v>126</v>
      </c>
      <c r="B31" s="136"/>
      <c r="C31" s="7"/>
      <c r="D31" s="33">
        <v>-0.22</v>
      </c>
      <c r="E31" s="75">
        <v>0.73</v>
      </c>
      <c r="F31" s="75">
        <v>0.7</v>
      </c>
      <c r="G31" s="75">
        <v>0.7</v>
      </c>
      <c r="H31" s="75">
        <f t="shared" ref="H31:H34" si="2">F31-E31</f>
        <v>-3.0000000000000027E-2</v>
      </c>
    </row>
    <row r="32" spans="1:8" ht="14.25" customHeight="1" x14ac:dyDescent="0.25">
      <c r="A32" s="139" t="s">
        <v>128</v>
      </c>
      <c r="B32" s="136"/>
      <c r="C32" s="7"/>
      <c r="D32" s="33">
        <v>-0.96</v>
      </c>
      <c r="E32" s="75">
        <v>3.62</v>
      </c>
      <c r="F32" s="75">
        <v>3.4</v>
      </c>
      <c r="G32" s="75">
        <v>3.4</v>
      </c>
      <c r="H32" s="75">
        <f t="shared" si="2"/>
        <v>-0.2200000000000002</v>
      </c>
    </row>
    <row r="33" spans="1:10" ht="14.25" customHeight="1" x14ac:dyDescent="0.25">
      <c r="A33" s="139" t="s">
        <v>129</v>
      </c>
      <c r="B33" s="136"/>
      <c r="C33" s="7"/>
      <c r="D33" s="33">
        <v>-2.85</v>
      </c>
      <c r="E33" s="75">
        <v>5.91</v>
      </c>
      <c r="F33" s="75">
        <v>6.12</v>
      </c>
      <c r="G33" s="75">
        <v>6.12</v>
      </c>
      <c r="H33" s="75">
        <f t="shared" si="2"/>
        <v>0.20999999999999996</v>
      </c>
    </row>
    <row r="34" spans="1:10" ht="14.25" customHeight="1" x14ac:dyDescent="0.25">
      <c r="A34" s="139" t="s">
        <v>127</v>
      </c>
      <c r="B34" s="136"/>
      <c r="C34" s="7"/>
      <c r="D34" s="33">
        <v>-0.13</v>
      </c>
      <c r="E34" s="75">
        <v>0.7</v>
      </c>
      <c r="F34" s="75">
        <v>0.63</v>
      </c>
      <c r="G34" s="75">
        <v>0.63</v>
      </c>
      <c r="H34" s="75">
        <f t="shared" si="2"/>
        <v>-6.9999999999999951E-2</v>
      </c>
    </row>
    <row r="35" spans="1:10" ht="16.5" customHeight="1" x14ac:dyDescent="0.25">
      <c r="A35" s="58" t="s">
        <v>104</v>
      </c>
      <c r="B35" s="70"/>
      <c r="C35" s="7"/>
      <c r="D35" s="35"/>
      <c r="E35" s="93">
        <f>E8+E25+E29</f>
        <v>238.57</v>
      </c>
      <c r="F35" s="93">
        <f t="shared" ref="F35:G35" si="3">F8+F25+F29</f>
        <v>255.17999999999998</v>
      </c>
      <c r="G35" s="93">
        <f t="shared" si="3"/>
        <v>198.86999999999998</v>
      </c>
      <c r="H35" s="7"/>
    </row>
    <row r="36" spans="1:10" ht="16.5" customHeight="1" x14ac:dyDescent="0.25">
      <c r="A36" s="58" t="s">
        <v>119</v>
      </c>
      <c r="B36" s="70"/>
      <c r="C36" s="7"/>
      <c r="D36" s="35"/>
      <c r="E36" s="35"/>
      <c r="F36" s="35"/>
      <c r="G36" s="71"/>
      <c r="H36" s="7"/>
    </row>
    <row r="37" spans="1:10" ht="16.5" customHeight="1" x14ac:dyDescent="0.25">
      <c r="A37" s="90" t="s">
        <v>120</v>
      </c>
      <c r="B37" s="70"/>
      <c r="C37" s="7" t="s">
        <v>122</v>
      </c>
      <c r="D37" s="35">
        <v>2</v>
      </c>
      <c r="E37" s="35">
        <v>1.2</v>
      </c>
      <c r="F37" s="35">
        <v>1.2</v>
      </c>
      <c r="G37" s="71">
        <v>0.2</v>
      </c>
      <c r="H37" s="7">
        <f>D37+F37-G37</f>
        <v>3</v>
      </c>
    </row>
    <row r="38" spans="1:10" ht="16.5" customHeight="1" x14ac:dyDescent="0.25">
      <c r="A38" s="135" t="s">
        <v>121</v>
      </c>
      <c r="B38" s="136"/>
      <c r="C38" s="7"/>
      <c r="D38" s="35"/>
      <c r="E38" s="35">
        <v>0.2</v>
      </c>
      <c r="F38" s="35">
        <v>0.2</v>
      </c>
      <c r="G38" s="71">
        <v>0.2</v>
      </c>
      <c r="H38" s="7">
        <v>0</v>
      </c>
    </row>
    <row r="39" spans="1:10" ht="16.5" customHeight="1" x14ac:dyDescent="0.25">
      <c r="A39" s="135" t="s">
        <v>123</v>
      </c>
      <c r="B39" s="136"/>
      <c r="C39" s="7"/>
      <c r="D39" s="35"/>
      <c r="E39" s="35">
        <f>E35+E37</f>
        <v>239.76999999999998</v>
      </c>
      <c r="F39" s="35">
        <f t="shared" ref="F39:G39" si="4">F35+F37</f>
        <v>256.38</v>
      </c>
      <c r="G39" s="35">
        <f t="shared" si="4"/>
        <v>199.06999999999996</v>
      </c>
      <c r="H39" s="7"/>
    </row>
    <row r="40" spans="1:10" ht="15.75" customHeight="1" x14ac:dyDescent="0.25">
      <c r="A40" s="133" t="s">
        <v>118</v>
      </c>
      <c r="B40" s="134"/>
      <c r="C40" s="77"/>
      <c r="D40" s="77">
        <v>132.78</v>
      </c>
      <c r="E40" s="78"/>
      <c r="F40" s="78"/>
      <c r="G40" s="77"/>
      <c r="H40" s="77">
        <f>F39-E39+D40+F39-G39</f>
        <v>206.70000000000002</v>
      </c>
    </row>
    <row r="41" spans="1:10" ht="24.75" customHeight="1" x14ac:dyDescent="0.25">
      <c r="A41" s="133" t="s">
        <v>139</v>
      </c>
      <c r="B41" s="133"/>
      <c r="C41" s="79"/>
      <c r="D41" s="79"/>
      <c r="E41" s="80"/>
      <c r="F41" s="81"/>
      <c r="G41" s="81"/>
      <c r="H41" s="80">
        <f>H42+H43</f>
        <v>206.70000000000002</v>
      </c>
      <c r="I41" s="95"/>
      <c r="J41" s="95"/>
    </row>
    <row r="42" spans="1:10" ht="22.5" customHeight="1" x14ac:dyDescent="0.25">
      <c r="A42" s="82" t="s">
        <v>116</v>
      </c>
      <c r="B42" s="82"/>
      <c r="C42" s="79"/>
      <c r="D42" s="79"/>
      <c r="E42" s="80"/>
      <c r="F42" s="81"/>
      <c r="G42" s="81"/>
      <c r="H42" s="80">
        <f>H25+H37</f>
        <v>201.69</v>
      </c>
      <c r="I42" s="95"/>
    </row>
    <row r="43" spans="1:10" ht="24.75" customHeight="1" x14ac:dyDescent="0.25">
      <c r="A43" s="83" t="s">
        <v>117</v>
      </c>
      <c r="B43" s="84"/>
      <c r="C43" s="79"/>
      <c r="D43" s="79"/>
      <c r="E43" s="80"/>
      <c r="F43" s="81"/>
      <c r="G43" s="81"/>
      <c r="H43" s="80">
        <f>H8+H29</f>
        <v>5.0100000000000087</v>
      </c>
      <c r="I43" s="95"/>
    </row>
    <row r="44" spans="1:10" ht="24.75" customHeight="1" x14ac:dyDescent="0.25">
      <c r="A44" s="85"/>
      <c r="B44" s="85"/>
      <c r="C44" s="86"/>
      <c r="D44" s="86"/>
      <c r="E44" s="87"/>
      <c r="F44" s="88"/>
      <c r="G44" s="88"/>
      <c r="H44" s="87"/>
    </row>
    <row r="45" spans="1:10" ht="14.25" customHeight="1" x14ac:dyDescent="0.25">
      <c r="A45" s="129"/>
      <c r="B45" s="119"/>
      <c r="C45" s="119"/>
      <c r="D45" s="119"/>
      <c r="E45" s="119"/>
      <c r="F45" s="119"/>
      <c r="G45" s="119"/>
      <c r="H45" s="119"/>
    </row>
    <row r="46" spans="1:10" x14ac:dyDescent="0.25">
      <c r="A46" s="21" t="s">
        <v>140</v>
      </c>
      <c r="D46" s="23"/>
      <c r="E46" s="23"/>
      <c r="F46" s="23"/>
      <c r="G46" s="23"/>
    </row>
    <row r="47" spans="1:10" x14ac:dyDescent="0.25">
      <c r="A47" s="123" t="s">
        <v>55</v>
      </c>
      <c r="B47" s="124"/>
      <c r="C47" s="124"/>
      <c r="D47" s="125"/>
      <c r="E47" s="37" t="s">
        <v>56</v>
      </c>
      <c r="F47" s="37" t="s">
        <v>57</v>
      </c>
      <c r="G47" s="37" t="s">
        <v>105</v>
      </c>
      <c r="H47" s="6" t="s">
        <v>106</v>
      </c>
    </row>
    <row r="48" spans="1:10" x14ac:dyDescent="0.25">
      <c r="A48" s="121" t="s">
        <v>132</v>
      </c>
      <c r="B48" s="122"/>
      <c r="C48" s="122"/>
      <c r="D48" s="114"/>
      <c r="E48" s="38"/>
      <c r="F48" s="37"/>
      <c r="G48" s="39"/>
      <c r="H48" s="6"/>
    </row>
    <row r="49" spans="1:8" x14ac:dyDescent="0.25">
      <c r="A49" s="121"/>
      <c r="B49" s="122"/>
      <c r="C49" s="122"/>
      <c r="D49" s="114"/>
      <c r="E49" s="38"/>
      <c r="F49" s="37"/>
      <c r="G49" s="39"/>
      <c r="H49" s="69"/>
    </row>
    <row r="50" spans="1:8" x14ac:dyDescent="0.25">
      <c r="A50" s="48"/>
      <c r="B50" s="49"/>
      <c r="C50" s="49"/>
      <c r="D50" s="49"/>
      <c r="E50" s="66"/>
      <c r="F50" s="50"/>
      <c r="G50" s="67"/>
    </row>
    <row r="51" spans="1:8" x14ac:dyDescent="0.25">
      <c r="A51" s="21" t="s">
        <v>47</v>
      </c>
      <c r="D51" s="23"/>
      <c r="E51" s="23"/>
      <c r="F51" s="23"/>
      <c r="G51" s="23"/>
    </row>
    <row r="52" spans="1:8" x14ac:dyDescent="0.25">
      <c r="A52" s="21" t="s">
        <v>48</v>
      </c>
      <c r="D52" s="23"/>
      <c r="E52" s="23"/>
      <c r="F52" s="23"/>
      <c r="G52" s="23"/>
    </row>
    <row r="53" spans="1:8" ht="23.25" customHeight="1" x14ac:dyDescent="0.25">
      <c r="A53" s="123" t="s">
        <v>59</v>
      </c>
      <c r="B53" s="124"/>
      <c r="C53" s="124"/>
      <c r="D53" s="124"/>
      <c r="E53" s="125"/>
      <c r="F53" s="41" t="s">
        <v>57</v>
      </c>
      <c r="G53" s="40" t="s">
        <v>58</v>
      </c>
    </row>
    <row r="54" spans="1:8" x14ac:dyDescent="0.25">
      <c r="A54" s="121"/>
      <c r="B54" s="122"/>
      <c r="C54" s="122"/>
      <c r="D54" s="122"/>
      <c r="E54" s="114"/>
      <c r="F54" s="37" t="s">
        <v>54</v>
      </c>
      <c r="G54" s="37">
        <v>0</v>
      </c>
    </row>
    <row r="55" spans="1:8" x14ac:dyDescent="0.25">
      <c r="A55" s="48"/>
      <c r="B55" s="49"/>
      <c r="C55" s="49"/>
      <c r="D55" s="49"/>
      <c r="E55" s="49"/>
      <c r="F55" s="50"/>
      <c r="G55" s="50"/>
    </row>
    <row r="56" spans="1:8" x14ac:dyDescent="0.25">
      <c r="A56" s="48"/>
      <c r="B56" s="49"/>
      <c r="C56" s="49"/>
      <c r="D56" s="49"/>
      <c r="E56" s="49"/>
      <c r="F56" s="50"/>
      <c r="G56" s="50"/>
    </row>
    <row r="57" spans="1:8" x14ac:dyDescent="0.25">
      <c r="A57" s="48"/>
      <c r="B57" s="49"/>
      <c r="C57" s="49"/>
      <c r="D57" s="49"/>
      <c r="E57" s="49"/>
      <c r="F57" s="50"/>
      <c r="G57" s="50"/>
    </row>
    <row r="58" spans="1:8" x14ac:dyDescent="0.25">
      <c r="A58" s="118"/>
      <c r="B58" s="119"/>
      <c r="C58" s="119"/>
      <c r="D58" s="119"/>
      <c r="E58" s="119"/>
      <c r="F58" s="119"/>
      <c r="G58" s="119"/>
    </row>
    <row r="59" spans="1:8" x14ac:dyDescent="0.25">
      <c r="A59" s="21" t="s">
        <v>81</v>
      </c>
      <c r="F59" s="52"/>
    </row>
    <row r="60" spans="1:8" x14ac:dyDescent="0.25">
      <c r="A60" s="120" t="s">
        <v>141</v>
      </c>
      <c r="B60" s="119"/>
      <c r="C60" s="119"/>
      <c r="D60" s="119"/>
      <c r="E60" s="119"/>
      <c r="F60" s="119"/>
    </row>
    <row r="61" spans="1:8" ht="13.5" customHeight="1" x14ac:dyDescent="0.25">
      <c r="A61" s="115" t="s">
        <v>142</v>
      </c>
      <c r="B61" s="116"/>
      <c r="C61" s="116"/>
      <c r="D61" s="116"/>
      <c r="E61" s="116"/>
      <c r="F61" s="116"/>
      <c r="G61" s="116"/>
    </row>
    <row r="62" spans="1:8" hidden="1" x14ac:dyDescent="0.25">
      <c r="A62" s="116"/>
      <c r="B62" s="116"/>
      <c r="C62" s="116"/>
      <c r="D62" s="116"/>
      <c r="E62" s="116"/>
      <c r="F62" s="116"/>
      <c r="G62" s="116"/>
    </row>
    <row r="63" spans="1:8" ht="47.25" customHeight="1" x14ac:dyDescent="0.25">
      <c r="A63" s="117"/>
      <c r="B63" s="117"/>
      <c r="C63" s="117"/>
      <c r="D63" s="117"/>
      <c r="E63" s="117"/>
      <c r="F63" s="117"/>
      <c r="G63" s="117"/>
    </row>
    <row r="64" spans="1:8" ht="25.5" hidden="1" customHeight="1" x14ac:dyDescent="0.25">
      <c r="A64" s="117"/>
      <c r="B64" s="117"/>
      <c r="C64" s="117"/>
      <c r="D64" s="117"/>
      <c r="E64" s="117"/>
      <c r="F64" s="117"/>
      <c r="G64" s="117"/>
    </row>
    <row r="65" spans="1:8" ht="25.5" customHeight="1" x14ac:dyDescent="0.25">
      <c r="A65" s="74"/>
      <c r="B65" s="74"/>
      <c r="C65" s="74"/>
      <c r="D65" s="74"/>
      <c r="E65" s="74"/>
      <c r="F65" s="74"/>
      <c r="G65" s="74"/>
    </row>
    <row r="66" spans="1:8" ht="25.5" customHeight="1" x14ac:dyDescent="0.25">
      <c r="A66" s="74"/>
      <c r="B66" s="74"/>
      <c r="C66" s="74"/>
      <c r="D66" s="74"/>
      <c r="E66" s="74"/>
      <c r="F66" s="74"/>
      <c r="G66" s="74"/>
    </row>
    <row r="67" spans="1:8" x14ac:dyDescent="0.25">
      <c r="A67" s="68"/>
      <c r="B67" s="68"/>
      <c r="C67" s="68"/>
      <c r="D67" s="68"/>
      <c r="E67" s="68"/>
      <c r="F67" s="68"/>
      <c r="G67" s="68"/>
    </row>
    <row r="68" spans="1:8" x14ac:dyDescent="0.25">
      <c r="A68" s="23" t="s">
        <v>71</v>
      </c>
      <c r="B68" s="51"/>
      <c r="F68" s="23"/>
    </row>
    <row r="69" spans="1:8" x14ac:dyDescent="0.25">
      <c r="A69" s="23" t="s">
        <v>72</v>
      </c>
      <c r="B69" s="51"/>
      <c r="E69" s="23" t="s">
        <v>73</v>
      </c>
    </row>
    <row r="70" spans="1:8" x14ac:dyDescent="0.25">
      <c r="A70" s="23" t="s">
        <v>101</v>
      </c>
      <c r="B70" s="51"/>
    </row>
    <row r="71" spans="1:8" x14ac:dyDescent="0.25">
      <c r="A71" s="23"/>
      <c r="B71" s="51"/>
      <c r="H71" t="s">
        <v>78</v>
      </c>
    </row>
    <row r="72" spans="1:8" x14ac:dyDescent="0.25">
      <c r="A72" s="19" t="s">
        <v>74</v>
      </c>
    </row>
    <row r="73" spans="1:8" x14ac:dyDescent="0.25">
      <c r="A73" s="19" t="s">
        <v>75</v>
      </c>
    </row>
    <row r="74" spans="1:8" x14ac:dyDescent="0.25">
      <c r="A74" s="19" t="s">
        <v>76</v>
      </c>
    </row>
    <row r="75" spans="1:8" x14ac:dyDescent="0.25">
      <c r="A75" s="19" t="s">
        <v>77</v>
      </c>
    </row>
    <row r="76" spans="1:8" x14ac:dyDescent="0.25">
      <c r="A76" s="19"/>
    </row>
  </sheetData>
  <mergeCells count="33">
    <mergeCell ref="A31:B31"/>
    <mergeCell ref="A32:B32"/>
    <mergeCell ref="A33:B33"/>
    <mergeCell ref="A34:B34"/>
    <mergeCell ref="A3:B3"/>
    <mergeCell ref="A8:B8"/>
    <mergeCell ref="A10:B10"/>
    <mergeCell ref="A11:H11"/>
    <mergeCell ref="A12:B12"/>
    <mergeCell ref="A4:B4"/>
    <mergeCell ref="A7:H7"/>
    <mergeCell ref="A47:D47"/>
    <mergeCell ref="A48:D48"/>
    <mergeCell ref="A14:B14"/>
    <mergeCell ref="A15:B15"/>
    <mergeCell ref="A17:B17"/>
    <mergeCell ref="A18:B18"/>
    <mergeCell ref="A20:B20"/>
    <mergeCell ref="A45:H45"/>
    <mergeCell ref="A23:B23"/>
    <mergeCell ref="A25:B25"/>
    <mergeCell ref="A27:B27"/>
    <mergeCell ref="A40:B40"/>
    <mergeCell ref="A41:B41"/>
    <mergeCell ref="A38:B38"/>
    <mergeCell ref="A39:B39"/>
    <mergeCell ref="A29:B29"/>
    <mergeCell ref="A61:G64"/>
    <mergeCell ref="A58:G58"/>
    <mergeCell ref="A60:F60"/>
    <mergeCell ref="A49:D49"/>
    <mergeCell ref="A53:E53"/>
    <mergeCell ref="A54:E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2019-01-29T04:27:56Z</cp:lastPrinted>
  <dcterms:created xsi:type="dcterms:W3CDTF">2013-02-18T04:38:06Z</dcterms:created>
  <dcterms:modified xsi:type="dcterms:W3CDTF">2019-02-11T00:03:22Z</dcterms:modified>
</cp:coreProperties>
</file>