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8" l="1"/>
  <c r="G38" i="8"/>
  <c r="F38" i="8"/>
  <c r="E38" i="8"/>
  <c r="G29" i="8"/>
  <c r="F29" i="8"/>
  <c r="G32" i="8"/>
  <c r="G33" i="8"/>
  <c r="G34" i="8"/>
  <c r="G31" i="8"/>
  <c r="G25" i="8"/>
  <c r="G27" i="8"/>
  <c r="F27" i="8"/>
  <c r="G21" i="8"/>
  <c r="G18" i="8"/>
  <c r="G16" i="8"/>
  <c r="F16" i="8"/>
  <c r="E16" i="8"/>
  <c r="E17" i="8"/>
  <c r="F17" i="8"/>
  <c r="G17" i="8"/>
  <c r="G15" i="8"/>
  <c r="G14" i="8"/>
  <c r="F14" i="8"/>
  <c r="G12" i="8"/>
  <c r="D40" i="8"/>
  <c r="H31" i="8"/>
  <c r="H32" i="8"/>
  <c r="H33" i="8"/>
  <c r="H34" i="8"/>
  <c r="E29" i="8"/>
  <c r="H29" i="8"/>
  <c r="E20" i="8"/>
  <c r="C26" i="8"/>
  <c r="C27" i="8"/>
  <c r="C23" i="8"/>
  <c r="C22" i="8"/>
  <c r="C20" i="8"/>
  <c r="C19" i="8"/>
  <c r="C17" i="8"/>
  <c r="C16" i="8"/>
  <c r="C14" i="8"/>
  <c r="C13" i="8"/>
  <c r="C9" i="8"/>
  <c r="C10" i="8"/>
  <c r="G23" i="8"/>
  <c r="G22" i="8"/>
  <c r="G20" i="8"/>
  <c r="G19" i="8"/>
  <c r="G13" i="8"/>
  <c r="E27" i="8"/>
  <c r="F26" i="8"/>
  <c r="E26" i="8"/>
  <c r="F8" i="8"/>
  <c r="F10" i="8"/>
  <c r="E8" i="8"/>
  <c r="E10" i="8"/>
  <c r="F9" i="8"/>
  <c r="E9" i="8"/>
  <c r="F23" i="8"/>
  <c r="E23" i="8"/>
  <c r="F22" i="8"/>
  <c r="E22" i="8"/>
  <c r="F20" i="8"/>
  <c r="F19" i="8"/>
  <c r="E19" i="8"/>
  <c r="E14" i="8"/>
  <c r="D9" i="8"/>
  <c r="C8" i="8"/>
  <c r="H25" i="8"/>
  <c r="H37" i="8"/>
  <c r="H42" i="8"/>
  <c r="G8" i="8"/>
  <c r="G9" i="8"/>
  <c r="G35" i="8"/>
  <c r="F35" i="8"/>
  <c r="E35" i="8"/>
  <c r="F39" i="8"/>
  <c r="G39" i="8"/>
  <c r="E39" i="8"/>
  <c r="H40" i="8"/>
  <c r="H8" i="8"/>
  <c r="H43" i="8"/>
  <c r="H41" i="8"/>
  <c r="H26" i="8"/>
  <c r="F13" i="8"/>
  <c r="E13" i="8"/>
  <c r="H27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<sst xmlns="http://schemas.openxmlformats.org/spreadsheetml/2006/main" count="165" uniqueCount="144">
  <si>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</si>
  <si>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</si>
  <si>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</si>
  <si>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</si>
  <si>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</si>
  <si>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</si>
  <si>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</si>
  <si>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</si>
  <si>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</si>
  <si>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</si>
  <si>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</si>
  <si>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</si>
  <si>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</si>
  <si>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</si>
  <si>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</si>
  <si>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</si>
  <si>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</si>
  <si>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</si>
  <si>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</si>
  <si>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</si>
  <si>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</si>
  <si>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</si>
  <si>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</si>
  <si>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</si>
  <si>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</si>
  <si>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</si>
  <si>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</si>
  <si>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</si>
  <si>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</si>
  <si>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</si>
  <si>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</si>
  <si>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</si>
  <si>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</si>
  <si>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</si>
  <si>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</si>
  <si>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</si>
  <si>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</si>
  <si>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</si>
  <si>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</si>
  <si>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</si>
  <si>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</si>
  <si>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</si>
  <si>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</si>
  <si>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</si>
  <si>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</si>
  <si>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</si>
  <si>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</si>
  <si>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</si>
  <si>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</si>
  <si>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</si>
  <si>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</si>
  <si>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</si>
  <si>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</si>
  <si>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</si>
  <si>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</si>
  <si>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</si>
  <si>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</si>
  <si>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</si>
  <si>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</si>
  <si>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</si>
  <si>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</si>
  <si>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</si>
  <si>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</si>
  <si>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</si>
  <si>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</si>
  <si>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</si>
  <si>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</si>
  <si>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</si>
  <si>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</si>
  <si>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</si>
  <si>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</si>
  <si>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</si>
  <si>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</si>
  <si>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</si>
  <si>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</si>
  <si>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</si>
  <si>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</si>
  <si>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uklr2006@mail.ru</t>
  </si>
  <si>
    <t>часть 4.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</si>
  <si>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</si>
  <si>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</si>
  <si>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</si>
  <si>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</si>
  <si>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</si>
  <si>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</si>
  <si>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</si>
  <si>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</si>
  <si>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</si>
  <si>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</si>
  <si>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</si>
  <si>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</si>
  <si>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</si>
  <si>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</si>
  <si>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</si>
  <si>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1.Сведения об Управляющей компании Ленинского района </t>
  </si>
  <si>
    <t>от 27 апреля 2005 года серия 25 № 01277949</t>
  </si>
  <si>
    <t>Ленинского района "</t>
  </si>
  <si>
    <t>ул. Тунгусская,8</t>
  </si>
  <si>
    <t>Итого по дому:</t>
  </si>
  <si>
    <t>сумма, т.р.</t>
  </si>
  <si>
    <t>исполнитель</t>
  </si>
  <si>
    <t>№ 5 по  Краснознаменному переулку</t>
  </si>
  <si>
    <t>ООО " Ярд"</t>
  </si>
  <si>
    <t>ООО " Комфорт"</t>
  </si>
  <si>
    <t>2-260-343</t>
  </si>
  <si>
    <t>5  этажей</t>
  </si>
  <si>
    <t>1 подъезд</t>
  </si>
  <si>
    <t>01 декабря 2014 г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</si>
  <si>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</si>
  <si>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</si>
  <si>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</si>
  <si>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</si>
  <si>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прочие услуги:</t>
  </si>
  <si>
    <t>Ростелеком:</t>
  </si>
  <si>
    <t>в том числе  услуи по управлению, налоги</t>
  </si>
  <si>
    <t>100 р/м</t>
  </si>
  <si>
    <t>всего по дому:</t>
  </si>
  <si>
    <t>3.Коммунальные услуги, всего;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</si>
  <si>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</si>
  <si>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</si>
  <si>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</si>
  <si>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</si>
  <si>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</si>
  <si>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расшифровка статьи Содержание жилья</t>
  </si>
  <si>
    <t xml:space="preserve">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</si>
  <si>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</si>
  <si>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П редложение Управляющей компании:  ремонт системы электроснабжения. Собственникам необходимо представить в Управляющую компанию протокол общего собрания с решением об использовании накопленных по статье "текущий ремонт" средств для формирования перспективных планов текущего ремонта дома.</t>
  </si>
  <si>
    <t xml:space="preserve">                      Отчет ООО "Управляющей компании Ленинского района "  за 2019 год</t>
  </si>
  <si>
    <t>901,50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</si>
  <si>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</si>
  <si>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</si>
  <si>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</si>
  <si>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</si>
  <si>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</si>
  <si>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работы в 2019 году не производились</t>
  </si>
  <si>
    <t>План по статье "текущий ремонт" на 2020 год.</t>
  </si>
  <si>
    <t>Экономич. отдел - 220-50-87</t>
  </si>
  <si>
    <t>всего: 201,0 кв.м</t>
  </si>
  <si>
    <t>38 чел.</t>
  </si>
  <si>
    <t xml:space="preserve">                    ООО "Управляющая компания Ленинского района "</t>
  </si>
  <si>
    <t>ООО "Восток-Мегаполис"</t>
  </si>
  <si>
    <t>Количество проживающих</t>
  </si>
  <si>
    <t>Договор Управления</t>
  </si>
  <si>
    <r>
      <t xml:space="preserve">ИСХ_№ </t>
    </r>
    <r>
      <rPr>
        <b/>
        <u/>
        <sz val="10"/>
        <color theme="1"/>
        <rFont val="Calibri"/>
        <family val="2"/>
        <charset val="204"/>
        <scheme val="minor"/>
      </rPr>
      <t xml:space="preserve">    44/01  от 14.01.2020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</si>
</sst>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4" fillId="0" borderId="5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/>
    <xf numFmtId="2" fontId="8" fillId="2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6" xfId="0" applyBorder="1"/>
    <xf numFmtId="2" fontId="3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/>
    <xf numFmtId="2" fontId="8" fillId="2" borderId="0" xfId="0" applyNumberFormat="1" applyFont="1" applyFill="1" applyBorder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Alignment="1">
      <alignment wrapText="1"/>
    </xf>
    <xf numFmtId="2" fontId="8" fillId="0" borderId="2" xfId="0" applyNumberFormat="1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6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6" xfId="2" applyNumberFormat="1" applyFon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0" borderId="6" xfId="0" applyBorder="1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4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6" fillId="0" borderId="2" xfId="0" applyFont="1" applyBorder="1" applyAlignment="1"/>
    <xf numFmtId="0" fontId="0" fillId="0" borderId="5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Alignment="1"/>
    <xf numFmtId="0" fontId="8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/>
    <xf numFmtId="0" fontId="8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8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1" xfId="0" applyFont="1" applyFill="1" applyBorder="1"/>
    <xf numFmtId="0" fontId="9" fillId="0" borderId="1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="110" zoomScaleNormal="110" workbookViewId="0">
      <selection sqref="A1:D4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10</v>
      </c>
      <c r="C3" s="22" t="s">
        <v>101</v>
      </c>
    </row>
    <row r="4" spans="1:4" s="21" customFormat="1" ht="14.25" customHeight="1" x14ac:dyDescent="0.2">
      <c r="A4" s="20" t="s">
        <v>143</v>
      </c>
      <c r="C4" s="20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94</v>
      </c>
      <c r="C6" s="20"/>
    </row>
    <row r="7" spans="1:4" s="3" customFormat="1" ht="15" customHeight="1" x14ac:dyDescent="0.25">
      <c r="A7" s="12" t="s">
        <v>0</v>
      </c>
      <c r="B7" s="13" t="s">
        <v>9</v>
      </c>
      <c r="C7" s="25" t="s">
        <v>139</v>
      </c>
      <c r="D7" s="149"/>
    </row>
    <row r="8" spans="1:4" s="3" customFormat="1" ht="12" customHeight="1" x14ac:dyDescent="0.25">
      <c r="A8" s="12" t="s">
        <v>1</v>
      </c>
      <c r="B8" s="13" t="s">
        <v>11</v>
      </c>
      <c r="C8" s="106" t="s">
        <v>12</v>
      </c>
      <c r="D8" s="107"/>
    </row>
    <row r="9" spans="1:4" s="3" customFormat="1" ht="24" customHeight="1" x14ac:dyDescent="0.25">
      <c r="A9" s="12" t="s">
        <v>2</v>
      </c>
      <c r="B9" s="14" t="s">
        <v>13</v>
      </c>
      <c r="C9" s="108" t="s">
        <v>95</v>
      </c>
      <c r="D9" s="109"/>
    </row>
    <row r="10" spans="1:4" s="3" customFormat="1" ht="15" customHeight="1" x14ac:dyDescent="0.25">
      <c r="A10" s="12" t="s">
        <v>3</v>
      </c>
      <c r="B10" s="13" t="s">
        <v>14</v>
      </c>
      <c r="C10" s="106" t="s">
        <v>15</v>
      </c>
      <c r="D10" s="107"/>
    </row>
    <row r="11" spans="1:4" s="3" customFormat="1" ht="15" customHeight="1" x14ac:dyDescent="0.25">
      <c r="A11" s="55" t="s">
        <v>4</v>
      </c>
      <c r="B11" s="56" t="s">
        <v>80</v>
      </c>
      <c r="C11" s="150" t="s">
        <v>81</v>
      </c>
      <c r="D11" s="150" t="s">
        <v>82</v>
      </c>
    </row>
    <row r="12" spans="1:4" s="3" customFormat="1" ht="15" customHeight="1" x14ac:dyDescent="0.25">
      <c r="A12" s="57"/>
      <c r="B12" s="58"/>
      <c r="C12" s="150" t="s">
        <v>83</v>
      </c>
      <c r="D12" s="150" t="s">
        <v>84</v>
      </c>
    </row>
    <row r="13" spans="1:4" s="3" customFormat="1" ht="15" customHeight="1" x14ac:dyDescent="0.25">
      <c r="A13" s="57"/>
      <c r="B13" s="58"/>
      <c r="C13" s="150" t="s">
        <v>85</v>
      </c>
      <c r="D13" s="150" t="s">
        <v>86</v>
      </c>
    </row>
    <row r="14" spans="1:4" s="3" customFormat="1" ht="15" customHeight="1" x14ac:dyDescent="0.25">
      <c r="A14" s="57"/>
      <c r="B14" s="58"/>
      <c r="C14" s="150" t="s">
        <v>87</v>
      </c>
      <c r="D14" s="150" t="s">
        <v>89</v>
      </c>
    </row>
    <row r="15" spans="1:4" s="3" customFormat="1" ht="15" customHeight="1" x14ac:dyDescent="0.25">
      <c r="A15" s="57"/>
      <c r="B15" s="58"/>
      <c r="C15" s="150" t="s">
        <v>88</v>
      </c>
      <c r="D15" s="150" t="s">
        <v>82</v>
      </c>
    </row>
    <row r="16" spans="1:4" s="3" customFormat="1" ht="15" customHeight="1" x14ac:dyDescent="0.25">
      <c r="A16" s="57"/>
      <c r="B16" s="58"/>
      <c r="C16" s="150" t="s">
        <v>90</v>
      </c>
      <c r="D16" s="150" t="s">
        <v>91</v>
      </c>
    </row>
    <row r="17" spans="1:5" s="3" customFormat="1" ht="15" customHeight="1" x14ac:dyDescent="0.25">
      <c r="A17" s="59"/>
      <c r="B17" s="60"/>
      <c r="C17" s="150" t="s">
        <v>92</v>
      </c>
      <c r="D17" s="150" t="s">
        <v>93</v>
      </c>
    </row>
    <row r="18" spans="1:5" s="3" customFormat="1" ht="14.25" customHeight="1" x14ac:dyDescent="0.25">
      <c r="A18" s="12" t="s">
        <v>5</v>
      </c>
      <c r="B18" s="13" t="s">
        <v>16</v>
      </c>
      <c r="C18" s="110" t="s">
        <v>77</v>
      </c>
      <c r="D18" s="111"/>
    </row>
    <row r="19" spans="1:5" s="3" customFormat="1" ht="23.25" x14ac:dyDescent="0.25">
      <c r="A19" s="12" t="s">
        <v>6</v>
      </c>
      <c r="B19" s="14" t="s">
        <v>17</v>
      </c>
      <c r="C19" s="112" t="s">
        <v>52</v>
      </c>
      <c r="D19" s="113"/>
    </row>
    <row r="20" spans="1:5" s="3" customFormat="1" ht="16.5" customHeight="1" x14ac:dyDescent="0.25">
      <c r="A20" s="12" t="s">
        <v>7</v>
      </c>
      <c r="B20" s="13" t="s">
        <v>18</v>
      </c>
      <c r="C20" s="108" t="s">
        <v>19</v>
      </c>
      <c r="D20" s="109"/>
    </row>
    <row r="21" spans="1:5" s="3" customFormat="1" ht="16.5" customHeight="1" x14ac:dyDescent="0.25">
      <c r="A21" s="23"/>
      <c r="B21" s="24"/>
      <c r="C21" s="23"/>
      <c r="D21" s="23"/>
    </row>
    <row r="22" spans="1:5" s="5" customFormat="1" ht="15.75" customHeight="1" x14ac:dyDescent="0.25">
      <c r="A22" s="8" t="s">
        <v>20</v>
      </c>
      <c r="B22" s="16"/>
      <c r="C22" s="16"/>
      <c r="D22" s="16"/>
    </row>
    <row r="23" spans="1:5" s="5" customFormat="1" ht="15.75" customHeight="1" x14ac:dyDescent="0.25">
      <c r="A23" s="15"/>
      <c r="B23" s="16"/>
      <c r="C23" s="16"/>
      <c r="D23" s="16"/>
    </row>
    <row r="24" spans="1:5" ht="21.75" customHeight="1" x14ac:dyDescent="0.25">
      <c r="A24" s="6"/>
      <c r="B24" s="17" t="s">
        <v>21</v>
      </c>
      <c r="C24" s="7" t="s">
        <v>22</v>
      </c>
      <c r="D24" s="9" t="s">
        <v>23</v>
      </c>
    </row>
    <row r="25" spans="1:5" s="5" customFormat="1" ht="28.5" customHeight="1" x14ac:dyDescent="0.25">
      <c r="A25" s="114" t="s">
        <v>26</v>
      </c>
      <c r="B25" s="115"/>
      <c r="C25" s="115"/>
      <c r="D25" s="116"/>
    </row>
    <row r="26" spans="1:5" s="5" customFormat="1" ht="15" customHeight="1" x14ac:dyDescent="0.25">
      <c r="A26" s="27"/>
      <c r="B26" s="28"/>
      <c r="C26" s="28"/>
      <c r="D26" s="29"/>
    </row>
    <row r="27" spans="1:5" ht="13.5" customHeight="1" x14ac:dyDescent="0.25">
      <c r="A27" s="7">
        <v>1</v>
      </c>
      <c r="B27" s="6" t="s">
        <v>102</v>
      </c>
      <c r="C27" s="6" t="s">
        <v>24</v>
      </c>
      <c r="D27" s="6" t="s">
        <v>25</v>
      </c>
    </row>
    <row r="28" spans="1:5" x14ac:dyDescent="0.25">
      <c r="A28" s="19" t="s">
        <v>27</v>
      </c>
      <c r="B28" s="18"/>
      <c r="C28" s="18"/>
      <c r="D28" s="18"/>
    </row>
    <row r="29" spans="1:5" ht="12.75" customHeight="1" x14ac:dyDescent="0.25">
      <c r="A29" s="7">
        <v>1</v>
      </c>
      <c r="B29" s="6" t="s">
        <v>103</v>
      </c>
      <c r="C29" s="6" t="s">
        <v>24</v>
      </c>
      <c r="D29" s="6" t="s">
        <v>104</v>
      </c>
      <c r="E29" t="s">
        <v>76</v>
      </c>
    </row>
    <row r="30" spans="1:5" x14ac:dyDescent="0.25">
      <c r="A30" s="19" t="s">
        <v>42</v>
      </c>
      <c r="B30" s="18"/>
      <c r="C30" s="18"/>
      <c r="D30" s="18"/>
    </row>
    <row r="31" spans="1:5" ht="13.5" customHeight="1" x14ac:dyDescent="0.25">
      <c r="A31" s="19" t="s">
        <v>43</v>
      </c>
      <c r="B31" s="18"/>
      <c r="C31" s="18"/>
      <c r="D31" s="18"/>
    </row>
    <row r="32" spans="1:5" ht="12" customHeight="1" x14ac:dyDescent="0.25">
      <c r="A32" s="7">
        <v>1</v>
      </c>
      <c r="B32" s="6" t="s">
        <v>140</v>
      </c>
      <c r="C32" s="6" t="s">
        <v>97</v>
      </c>
      <c r="D32" s="6" t="s">
        <v>28</v>
      </c>
    </row>
    <row r="33" spans="1:5" x14ac:dyDescent="0.25">
      <c r="A33" s="19" t="s">
        <v>29</v>
      </c>
      <c r="B33" s="18"/>
      <c r="C33" s="18"/>
      <c r="D33" s="18"/>
    </row>
    <row r="34" spans="1:5" ht="14.25" customHeight="1" x14ac:dyDescent="0.25">
      <c r="A34" s="7">
        <v>1</v>
      </c>
      <c r="B34" s="6" t="s">
        <v>30</v>
      </c>
      <c r="C34" s="6" t="s">
        <v>24</v>
      </c>
      <c r="D34" s="6" t="s">
        <v>31</v>
      </c>
    </row>
    <row r="35" spans="1:5" ht="13.5" customHeight="1" x14ac:dyDescent="0.25">
      <c r="A35" s="19" t="s">
        <v>32</v>
      </c>
      <c r="B35" s="18"/>
      <c r="C35" s="18"/>
      <c r="D35" s="18"/>
    </row>
    <row r="36" spans="1:5" x14ac:dyDescent="0.25">
      <c r="A36" s="7">
        <v>1</v>
      </c>
      <c r="B36" s="6" t="s">
        <v>33</v>
      </c>
      <c r="C36" s="6" t="s">
        <v>24</v>
      </c>
      <c r="D36" s="6" t="s">
        <v>25</v>
      </c>
    </row>
    <row r="37" spans="1:5" x14ac:dyDescent="0.25">
      <c r="A37" s="26"/>
      <c r="B37" s="11"/>
      <c r="C37" s="11"/>
      <c r="D37" s="11"/>
    </row>
    <row r="38" spans="1:5" x14ac:dyDescent="0.25">
      <c r="A38" s="4" t="s">
        <v>48</v>
      </c>
      <c r="B38" s="18"/>
      <c r="C38" s="18"/>
      <c r="D38" s="18"/>
    </row>
    <row r="39" spans="1:5" x14ac:dyDescent="0.25">
      <c r="A39" s="7">
        <v>1</v>
      </c>
      <c r="B39" s="6" t="s">
        <v>34</v>
      </c>
      <c r="C39" s="105">
        <v>1918</v>
      </c>
      <c r="D39" s="105"/>
    </row>
    <row r="40" spans="1:5" x14ac:dyDescent="0.25">
      <c r="A40" s="7">
        <v>2</v>
      </c>
      <c r="B40" s="6" t="s">
        <v>36</v>
      </c>
      <c r="C40" s="105" t="s">
        <v>105</v>
      </c>
      <c r="D40" s="105"/>
    </row>
    <row r="41" spans="1:5" ht="15" customHeight="1" x14ac:dyDescent="0.25">
      <c r="A41" s="7">
        <v>3</v>
      </c>
      <c r="B41" s="6" t="s">
        <v>37</v>
      </c>
      <c r="C41" s="105" t="s">
        <v>106</v>
      </c>
      <c r="D41" s="105"/>
    </row>
    <row r="42" spans="1:5" x14ac:dyDescent="0.25">
      <c r="A42" s="7">
        <v>4</v>
      </c>
      <c r="B42" s="6" t="s">
        <v>35</v>
      </c>
      <c r="C42" s="105" t="s">
        <v>53</v>
      </c>
      <c r="D42" s="105"/>
    </row>
    <row r="43" spans="1:5" x14ac:dyDescent="0.25">
      <c r="A43" s="7">
        <v>5</v>
      </c>
      <c r="B43" s="6" t="s">
        <v>38</v>
      </c>
      <c r="C43" s="105" t="s">
        <v>53</v>
      </c>
      <c r="D43" s="105"/>
    </row>
    <row r="44" spans="1:5" x14ac:dyDescent="0.25">
      <c r="A44" s="7">
        <v>6</v>
      </c>
      <c r="B44" s="6" t="s">
        <v>39</v>
      </c>
      <c r="C44" s="105" t="s">
        <v>128</v>
      </c>
      <c r="D44" s="105"/>
    </row>
    <row r="45" spans="1:5" ht="15" customHeight="1" x14ac:dyDescent="0.25">
      <c r="A45" s="7">
        <v>7</v>
      </c>
      <c r="B45" s="6" t="s">
        <v>40</v>
      </c>
      <c r="C45" s="105" t="s">
        <v>53</v>
      </c>
      <c r="D45" s="105"/>
    </row>
    <row r="46" spans="1:5" x14ac:dyDescent="0.25">
      <c r="A46" s="7">
        <v>8</v>
      </c>
      <c r="B46" s="6" t="s">
        <v>41</v>
      </c>
      <c r="C46" s="117" t="s">
        <v>137</v>
      </c>
      <c r="D46" s="118"/>
      <c r="E46" t="s">
        <v>124</v>
      </c>
    </row>
    <row r="47" spans="1:5" x14ac:dyDescent="0.25">
      <c r="A47" s="7">
        <v>9</v>
      </c>
      <c r="B47" s="6" t="s">
        <v>141</v>
      </c>
      <c r="C47" s="117" t="s">
        <v>138</v>
      </c>
      <c r="D47" s="118"/>
    </row>
    <row r="48" spans="1:5" x14ac:dyDescent="0.25">
      <c r="A48" s="7">
        <v>10</v>
      </c>
      <c r="B48" s="6" t="s">
        <v>142</v>
      </c>
      <c r="C48" s="119" t="s">
        <v>107</v>
      </c>
      <c r="D48" s="120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7">
    <mergeCell ref="C47:D47"/>
    <mergeCell ref="C48:D48"/>
    <mergeCell ref="C44:D44"/>
    <mergeCell ref="C45:D45"/>
    <mergeCell ref="C46:D46"/>
    <mergeCell ref="C43:D43"/>
    <mergeCell ref="C8:D8"/>
    <mergeCell ref="C9:D9"/>
    <mergeCell ref="C10:D10"/>
    <mergeCell ref="C18:D18"/>
    <mergeCell ref="C19:D19"/>
    <mergeCell ref="C20:D20"/>
    <mergeCell ref="A25:D25"/>
    <mergeCell ref="C39:D39"/>
    <mergeCell ref="C40:D40"/>
    <mergeCell ref="C41:D41"/>
    <mergeCell ref="C42:D42"/>
  </mergeCells>
  <hyperlinks>
    <hyperlink ref="C19" r:id="rId1" display="ukl2006@mail.ru"/>
    <hyperlink ref="C18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zoomScaleNormal="100" workbookViewId="0">
      <selection activeCell="M6" sqref="M5:M6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100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" customWidth="1"/>
  </cols>
  <sheetData>
    <row r="1" spans="1:9" x14ac:dyDescent="0.25">
      <c r="A1" s="4" t="s">
        <v>108</v>
      </c>
      <c r="B1"/>
      <c r="C1" s="95"/>
      <c r="D1" s="40"/>
    </row>
    <row r="2" spans="1:9" ht="13.5" customHeight="1" x14ac:dyDescent="0.25">
      <c r="A2" s="4" t="s">
        <v>129</v>
      </c>
      <c r="B2"/>
      <c r="C2" s="95"/>
      <c r="D2" s="40"/>
    </row>
    <row r="3" spans="1:9" ht="56.25" customHeight="1" x14ac:dyDescent="0.25">
      <c r="A3" s="136" t="s">
        <v>59</v>
      </c>
      <c r="B3" s="137"/>
      <c r="C3" s="96" t="s">
        <v>60</v>
      </c>
      <c r="D3" s="30" t="s">
        <v>61</v>
      </c>
      <c r="E3" s="30" t="s">
        <v>62</v>
      </c>
      <c r="F3" s="30" t="s">
        <v>63</v>
      </c>
      <c r="G3" s="41" t="s">
        <v>64</v>
      </c>
      <c r="H3" s="30" t="s">
        <v>65</v>
      </c>
    </row>
    <row r="4" spans="1:9" ht="29.25" customHeight="1" x14ac:dyDescent="0.25">
      <c r="A4" s="147" t="s">
        <v>130</v>
      </c>
      <c r="B4" s="148"/>
      <c r="C4" s="96"/>
      <c r="D4" s="93">
        <v>206.7</v>
      </c>
      <c r="E4" s="30"/>
      <c r="F4" s="30"/>
      <c r="G4" s="41"/>
      <c r="H4" s="30"/>
    </row>
    <row r="5" spans="1:9" ht="22.5" customHeight="1" x14ac:dyDescent="0.25">
      <c r="A5" s="67" t="s">
        <v>109</v>
      </c>
      <c r="B5" s="68"/>
      <c r="C5" s="96"/>
      <c r="D5" s="30">
        <v>201.69</v>
      </c>
      <c r="E5" s="30"/>
      <c r="F5" s="30"/>
      <c r="G5" s="41"/>
      <c r="H5" s="30"/>
    </row>
    <row r="6" spans="1:9" ht="21" customHeight="1" x14ac:dyDescent="0.25">
      <c r="A6" s="67" t="s">
        <v>110</v>
      </c>
      <c r="B6" s="68"/>
      <c r="C6" s="96"/>
      <c r="D6" s="30">
        <v>5.01</v>
      </c>
      <c r="E6" s="30"/>
      <c r="F6" s="30"/>
      <c r="G6" s="41"/>
      <c r="H6" s="30"/>
    </row>
    <row r="7" spans="1:9" ht="18.75" customHeight="1" x14ac:dyDescent="0.25">
      <c r="A7" s="146" t="s">
        <v>131</v>
      </c>
      <c r="B7" s="130"/>
      <c r="C7" s="130"/>
      <c r="D7" s="130"/>
      <c r="E7" s="130"/>
      <c r="F7" s="130"/>
      <c r="G7" s="130"/>
      <c r="H7" s="131"/>
    </row>
    <row r="8" spans="1:9" ht="17.25" customHeight="1" x14ac:dyDescent="0.25">
      <c r="A8" s="136" t="s">
        <v>66</v>
      </c>
      <c r="B8" s="120"/>
      <c r="C8" s="94">
        <f>C12+C15+C18+C21</f>
        <v>16.100000000000001</v>
      </c>
      <c r="D8" s="7">
        <v>9.2799999999999994</v>
      </c>
      <c r="E8" s="71">
        <f>E12+E15+E18+E21</f>
        <v>173.92000000000002</v>
      </c>
      <c r="F8" s="71">
        <f>F12+F15+F18+F21</f>
        <v>173.70000000000002</v>
      </c>
      <c r="G8" s="71">
        <f>G12+G15+G18+G21</f>
        <v>173.70000000000002</v>
      </c>
      <c r="H8" s="70">
        <f>F8-E8+D8</f>
        <v>9.06</v>
      </c>
      <c r="I8" s="89"/>
    </row>
    <row r="9" spans="1:9" x14ac:dyDescent="0.25">
      <c r="A9" s="42" t="s">
        <v>67</v>
      </c>
      <c r="B9" s="43"/>
      <c r="C9" s="70">
        <f>C8-C10</f>
        <v>14.490000000000002</v>
      </c>
      <c r="D9" s="7">
        <f>D8-D10</f>
        <v>8.35</v>
      </c>
      <c r="E9" s="70">
        <f>E8-E10</f>
        <v>156.52800000000002</v>
      </c>
      <c r="F9" s="70">
        <f>F8-F10</f>
        <v>156.33000000000001</v>
      </c>
      <c r="G9" s="70">
        <f>G8-G10</f>
        <v>155.45000000000002</v>
      </c>
      <c r="H9" s="70">
        <f>F9-E9+D9</f>
        <v>8.1519999999999921</v>
      </c>
    </row>
    <row r="10" spans="1:9" x14ac:dyDescent="0.25">
      <c r="A10" s="132" t="s">
        <v>68</v>
      </c>
      <c r="B10" s="130"/>
      <c r="C10" s="70">
        <f>C8*10%</f>
        <v>1.6100000000000003</v>
      </c>
      <c r="D10" s="7">
        <v>0.93</v>
      </c>
      <c r="E10" s="70">
        <f>E8*10%</f>
        <v>17.392000000000003</v>
      </c>
      <c r="F10" s="70">
        <f>F8*10%</f>
        <v>17.37</v>
      </c>
      <c r="G10" s="70">
        <v>18.25</v>
      </c>
      <c r="H10" s="70">
        <f>F10-E10+D10</f>
        <v>0.90799999999999803</v>
      </c>
    </row>
    <row r="11" spans="1:9" ht="12.75" customHeight="1" x14ac:dyDescent="0.25">
      <c r="A11" s="146" t="s">
        <v>123</v>
      </c>
      <c r="B11" s="128"/>
      <c r="C11" s="128"/>
      <c r="D11" s="128"/>
      <c r="E11" s="128"/>
      <c r="F11" s="128"/>
      <c r="G11" s="128"/>
      <c r="H11" s="120"/>
      <c r="I11" t="s">
        <v>125</v>
      </c>
    </row>
    <row r="12" spans="1:9" x14ac:dyDescent="0.25">
      <c r="A12" s="133" t="s">
        <v>50</v>
      </c>
      <c r="B12" s="134"/>
      <c r="C12" s="94">
        <v>5.75</v>
      </c>
      <c r="D12" s="31">
        <v>4.03</v>
      </c>
      <c r="E12" s="31">
        <v>62.11</v>
      </c>
      <c r="F12" s="31">
        <v>62.39</v>
      </c>
      <c r="G12" s="31">
        <f>F12</f>
        <v>62.39</v>
      </c>
      <c r="H12" s="70">
        <f t="shared" ref="H12:H23" si="0">F12-E12+D12</f>
        <v>4.3100000000000014</v>
      </c>
    </row>
    <row r="13" spans="1:9" x14ac:dyDescent="0.25">
      <c r="A13" s="42" t="s">
        <v>67</v>
      </c>
      <c r="B13" s="43"/>
      <c r="C13" s="70">
        <f>C12-C14</f>
        <v>5.1749999999999998</v>
      </c>
      <c r="D13" s="31">
        <v>3.63</v>
      </c>
      <c r="E13" s="70">
        <f>E12-E14</f>
        <v>55.899000000000001</v>
      </c>
      <c r="F13" s="70">
        <f>F12-F14</f>
        <v>56.150999999999996</v>
      </c>
      <c r="G13" s="70">
        <f>G12-G14</f>
        <v>56.150999999999996</v>
      </c>
      <c r="H13" s="70">
        <f t="shared" si="0"/>
        <v>3.8819999999999952</v>
      </c>
    </row>
    <row r="14" spans="1:9" x14ac:dyDescent="0.25">
      <c r="A14" s="132" t="s">
        <v>68</v>
      </c>
      <c r="B14" s="130"/>
      <c r="C14" s="70">
        <f>C12*10%</f>
        <v>0.57500000000000007</v>
      </c>
      <c r="D14" s="31">
        <v>0.41</v>
      </c>
      <c r="E14" s="70">
        <f>E12*10%</f>
        <v>6.2110000000000003</v>
      </c>
      <c r="F14" s="70">
        <f>F12*10%</f>
        <v>6.2390000000000008</v>
      </c>
      <c r="G14" s="70">
        <f>G12*10%</f>
        <v>6.2390000000000008</v>
      </c>
      <c r="H14" s="70">
        <f t="shared" si="0"/>
        <v>0.43800000000000044</v>
      </c>
    </row>
    <row r="15" spans="1:9" ht="23.25" customHeight="1" x14ac:dyDescent="0.25">
      <c r="A15" s="133" t="s">
        <v>44</v>
      </c>
      <c r="B15" s="134"/>
      <c r="C15" s="94">
        <v>3.51</v>
      </c>
      <c r="D15" s="31">
        <v>2.46</v>
      </c>
      <c r="E15" s="31">
        <v>37.92</v>
      </c>
      <c r="F15" s="31">
        <v>39.82</v>
      </c>
      <c r="G15" s="31">
        <f>F15</f>
        <v>39.82</v>
      </c>
      <c r="H15" s="70">
        <f t="shared" si="0"/>
        <v>4.3599999999999985</v>
      </c>
    </row>
    <row r="16" spans="1:9" x14ac:dyDescent="0.25">
      <c r="A16" s="42" t="s">
        <v>67</v>
      </c>
      <c r="B16" s="43"/>
      <c r="C16" s="70">
        <f>C15-C17</f>
        <v>3.1589999999999998</v>
      </c>
      <c r="D16" s="31">
        <v>2.2200000000000002</v>
      </c>
      <c r="E16" s="70">
        <f>E15-E17</f>
        <v>34.128</v>
      </c>
      <c r="F16" s="70">
        <f>F15-F17</f>
        <v>35.838000000000001</v>
      </c>
      <c r="G16" s="70">
        <f>G15-G17</f>
        <v>35.838000000000001</v>
      </c>
      <c r="H16" s="70">
        <f t="shared" si="0"/>
        <v>3.930000000000001</v>
      </c>
    </row>
    <row r="17" spans="1:8" ht="15" customHeight="1" x14ac:dyDescent="0.25">
      <c r="A17" s="132" t="s">
        <v>68</v>
      </c>
      <c r="B17" s="130"/>
      <c r="C17" s="70">
        <f>C15*10%</f>
        <v>0.35099999999999998</v>
      </c>
      <c r="D17" s="31">
        <v>0.25</v>
      </c>
      <c r="E17" s="70">
        <f>E15*10%</f>
        <v>3.7920000000000003</v>
      </c>
      <c r="F17" s="70">
        <f>F15*10%</f>
        <v>3.9820000000000002</v>
      </c>
      <c r="G17" s="70">
        <f>G15*10%</f>
        <v>3.9820000000000002</v>
      </c>
      <c r="H17" s="70">
        <f t="shared" si="0"/>
        <v>0.43999999999999995</v>
      </c>
    </row>
    <row r="18" spans="1:8" ht="12" customHeight="1" x14ac:dyDescent="0.25">
      <c r="A18" s="133" t="s">
        <v>51</v>
      </c>
      <c r="B18" s="134"/>
      <c r="C18" s="96">
        <v>2.41</v>
      </c>
      <c r="D18" s="71">
        <v>1.7</v>
      </c>
      <c r="E18" s="70">
        <v>26.03</v>
      </c>
      <c r="F18" s="70">
        <v>26.15</v>
      </c>
      <c r="G18" s="70">
        <f>F18</f>
        <v>26.15</v>
      </c>
      <c r="H18" s="70">
        <f t="shared" si="0"/>
        <v>1.8199999999999974</v>
      </c>
    </row>
    <row r="19" spans="1:8" ht="13.5" customHeight="1" x14ac:dyDescent="0.25">
      <c r="A19" s="42" t="s">
        <v>67</v>
      </c>
      <c r="B19" s="43"/>
      <c r="C19" s="70">
        <f>C18-C20</f>
        <v>2.169</v>
      </c>
      <c r="D19" s="31">
        <v>1.53</v>
      </c>
      <c r="E19" s="70">
        <f>E18-E20</f>
        <v>23.427</v>
      </c>
      <c r="F19" s="70">
        <f>F18-F20</f>
        <v>23.534999999999997</v>
      </c>
      <c r="G19" s="70">
        <f>G18-G20</f>
        <v>23.534999999999997</v>
      </c>
      <c r="H19" s="70">
        <f t="shared" si="0"/>
        <v>1.637999999999997</v>
      </c>
    </row>
    <row r="20" spans="1:8" ht="12.75" customHeight="1" x14ac:dyDescent="0.25">
      <c r="A20" s="132" t="s">
        <v>68</v>
      </c>
      <c r="B20" s="130"/>
      <c r="C20" s="70">
        <f>C18*10%</f>
        <v>0.24100000000000002</v>
      </c>
      <c r="D20" s="31">
        <v>0.17</v>
      </c>
      <c r="E20" s="70">
        <f>E18*10%</f>
        <v>2.6030000000000002</v>
      </c>
      <c r="F20" s="70">
        <f>F18*10%</f>
        <v>2.6150000000000002</v>
      </c>
      <c r="G20" s="70">
        <f>G18*10%</f>
        <v>2.6150000000000002</v>
      </c>
      <c r="H20" s="70">
        <f t="shared" si="0"/>
        <v>0.18200000000000002</v>
      </c>
    </row>
    <row r="21" spans="1:8" ht="14.25" customHeight="1" x14ac:dyDescent="0.25">
      <c r="A21" s="10" t="s">
        <v>79</v>
      </c>
      <c r="B21" s="44"/>
      <c r="C21" s="88">
        <v>4.43</v>
      </c>
      <c r="D21" s="31">
        <v>1.0900000000000001</v>
      </c>
      <c r="E21" s="7">
        <v>47.86</v>
      </c>
      <c r="F21" s="7">
        <v>45.34</v>
      </c>
      <c r="G21" s="7">
        <f>F21</f>
        <v>45.34</v>
      </c>
      <c r="H21" s="70">
        <f t="shared" si="0"/>
        <v>-1.4299999999999959</v>
      </c>
    </row>
    <row r="22" spans="1:8" ht="14.25" customHeight="1" x14ac:dyDescent="0.25">
      <c r="A22" s="42" t="s">
        <v>67</v>
      </c>
      <c r="B22" s="43"/>
      <c r="C22" s="70">
        <f>C21-C23</f>
        <v>3.9869999999999997</v>
      </c>
      <c r="D22" s="31">
        <v>0.97</v>
      </c>
      <c r="E22" s="70">
        <f>E21-E23</f>
        <v>43.073999999999998</v>
      </c>
      <c r="F22" s="70">
        <f>F21-F23</f>
        <v>40.806000000000004</v>
      </c>
      <c r="G22" s="70">
        <f>G21-G23</f>
        <v>40.806000000000004</v>
      </c>
      <c r="H22" s="70">
        <f t="shared" si="0"/>
        <v>-1.2979999999999936</v>
      </c>
    </row>
    <row r="23" spans="1:8" x14ac:dyDescent="0.25">
      <c r="A23" s="132" t="s">
        <v>68</v>
      </c>
      <c r="B23" s="130"/>
      <c r="C23" s="70">
        <f>C21*10%</f>
        <v>0.443</v>
      </c>
      <c r="D23" s="31">
        <v>0.12</v>
      </c>
      <c r="E23" s="70">
        <f>E21*10%</f>
        <v>4.7860000000000005</v>
      </c>
      <c r="F23" s="70">
        <f>F21*10%</f>
        <v>4.5340000000000007</v>
      </c>
      <c r="G23" s="70">
        <f>G21*10%</f>
        <v>4.5340000000000007</v>
      </c>
      <c r="H23" s="70">
        <f t="shared" si="0"/>
        <v>-0.13199999999999978</v>
      </c>
    </row>
    <row r="24" spans="1:8" x14ac:dyDescent="0.25">
      <c r="A24" s="51"/>
      <c r="B24" s="52"/>
      <c r="C24" s="70"/>
      <c r="D24" s="7"/>
      <c r="E24" s="7"/>
      <c r="F24" s="84"/>
      <c r="G24" s="50"/>
      <c r="H24" s="7"/>
    </row>
    <row r="25" spans="1:8" ht="15.75" customHeight="1" x14ac:dyDescent="0.25">
      <c r="A25" s="136" t="s">
        <v>45</v>
      </c>
      <c r="B25" s="137"/>
      <c r="C25" s="88">
        <v>5.38</v>
      </c>
      <c r="D25" s="34">
        <v>198.69</v>
      </c>
      <c r="E25" s="33">
        <v>58.12</v>
      </c>
      <c r="F25" s="33">
        <v>58.39</v>
      </c>
      <c r="G25" s="103">
        <f>G26+G27</f>
        <v>5.8390000000000004</v>
      </c>
      <c r="H25" s="88">
        <f>F25-E25+D25+F25-G25</f>
        <v>251.51100000000002</v>
      </c>
    </row>
    <row r="26" spans="1:8" ht="15" customHeight="1" x14ac:dyDescent="0.25">
      <c r="A26" s="53" t="s">
        <v>69</v>
      </c>
      <c r="B26" s="54"/>
      <c r="C26" s="70">
        <f>C25-C27</f>
        <v>4.8419999999999996</v>
      </c>
      <c r="D26" s="34">
        <v>197.65</v>
      </c>
      <c r="E26" s="88">
        <f>E25-E27</f>
        <v>52.308</v>
      </c>
      <c r="F26" s="88">
        <f>F25-F27</f>
        <v>52.551000000000002</v>
      </c>
      <c r="G26" s="33">
        <v>0</v>
      </c>
      <c r="H26" s="70">
        <f t="shared" ref="H26:H27" si="1">F26-E26+D26+F26-G26</f>
        <v>250.44400000000002</v>
      </c>
    </row>
    <row r="27" spans="1:8" ht="14.25" customHeight="1" x14ac:dyDescent="0.25">
      <c r="A27" s="132" t="s">
        <v>68</v>
      </c>
      <c r="B27" s="138"/>
      <c r="C27" s="70">
        <f>C25*10%</f>
        <v>0.53800000000000003</v>
      </c>
      <c r="D27" s="31">
        <v>1.05</v>
      </c>
      <c r="E27" s="70">
        <f>E25*10%</f>
        <v>5.8120000000000003</v>
      </c>
      <c r="F27" s="70">
        <f>F25*10%</f>
        <v>5.8390000000000004</v>
      </c>
      <c r="G27" s="70">
        <f>F27</f>
        <v>5.8390000000000004</v>
      </c>
      <c r="H27" s="70">
        <f t="shared" si="1"/>
        <v>1.077</v>
      </c>
    </row>
    <row r="28" spans="1:8" ht="14.25" customHeight="1" x14ac:dyDescent="0.25">
      <c r="A28" s="91"/>
      <c r="B28" s="92"/>
      <c r="C28" s="70"/>
      <c r="D28" s="31"/>
      <c r="E28" s="70"/>
      <c r="F28" s="70"/>
      <c r="G28" s="90"/>
      <c r="H28" s="70"/>
    </row>
    <row r="29" spans="1:8" ht="14.25" customHeight="1" x14ac:dyDescent="0.25">
      <c r="A29" s="143" t="s">
        <v>117</v>
      </c>
      <c r="B29" s="144"/>
      <c r="C29" s="70"/>
      <c r="D29" s="31">
        <v>-4.2699999999999996</v>
      </c>
      <c r="E29" s="88">
        <f>E31+E32+E33+E34</f>
        <v>11.479999999999999</v>
      </c>
      <c r="F29" s="88">
        <f>F31+F32+F33+F34</f>
        <v>10.829999999999998</v>
      </c>
      <c r="G29" s="104">
        <f>G31+G32+G33+G34</f>
        <v>10.829999999999998</v>
      </c>
      <c r="H29" s="88">
        <f>F29-E29+D29+F29-G29</f>
        <v>-4.92</v>
      </c>
    </row>
    <row r="30" spans="1:8" ht="14.25" customHeight="1" x14ac:dyDescent="0.25">
      <c r="A30" s="42" t="s">
        <v>118</v>
      </c>
      <c r="B30" s="87"/>
      <c r="C30" s="70"/>
      <c r="D30" s="31"/>
      <c r="E30" s="70"/>
      <c r="F30" s="70"/>
      <c r="G30" s="86"/>
      <c r="H30" s="70"/>
    </row>
    <row r="31" spans="1:8" ht="14.25" customHeight="1" x14ac:dyDescent="0.25">
      <c r="A31" s="145" t="s">
        <v>119</v>
      </c>
      <c r="B31" s="142"/>
      <c r="C31" s="70"/>
      <c r="D31" s="31">
        <v>-0.25</v>
      </c>
      <c r="E31" s="70">
        <v>0.77</v>
      </c>
      <c r="F31" s="70">
        <v>0.71</v>
      </c>
      <c r="G31" s="70">
        <f>F31</f>
        <v>0.71</v>
      </c>
      <c r="H31" s="70">
        <f>F31-E31+D31+F31-G31</f>
        <v>-0.31000000000000005</v>
      </c>
    </row>
    <row r="32" spans="1:8" ht="14.25" customHeight="1" x14ac:dyDescent="0.25">
      <c r="A32" s="145" t="s">
        <v>121</v>
      </c>
      <c r="B32" s="142"/>
      <c r="C32" s="70"/>
      <c r="D32" s="31">
        <v>-1.18</v>
      </c>
      <c r="E32" s="70">
        <v>3.21</v>
      </c>
      <c r="F32" s="70">
        <v>3.05</v>
      </c>
      <c r="G32" s="70">
        <f t="shared" ref="G32:G34" si="2">F32</f>
        <v>3.05</v>
      </c>
      <c r="H32" s="70">
        <f t="shared" ref="H32:H34" si="3">F32-E32+D32+F32-G32</f>
        <v>-1.34</v>
      </c>
    </row>
    <row r="33" spans="1:10" ht="14.25" customHeight="1" x14ac:dyDescent="0.25">
      <c r="A33" s="145" t="s">
        <v>122</v>
      </c>
      <c r="B33" s="142"/>
      <c r="C33" s="70"/>
      <c r="D33" s="31">
        <v>-2.64</v>
      </c>
      <c r="E33" s="70">
        <v>6.72</v>
      </c>
      <c r="F33" s="70">
        <v>6.37</v>
      </c>
      <c r="G33" s="70">
        <f t="shared" si="2"/>
        <v>6.37</v>
      </c>
      <c r="H33" s="70">
        <f t="shared" si="3"/>
        <v>-2.9899999999999998</v>
      </c>
    </row>
    <row r="34" spans="1:10" ht="14.25" customHeight="1" x14ac:dyDescent="0.25">
      <c r="A34" s="145" t="s">
        <v>120</v>
      </c>
      <c r="B34" s="142"/>
      <c r="C34" s="70"/>
      <c r="D34" s="71">
        <v>-0.2</v>
      </c>
      <c r="E34" s="70">
        <v>0.78</v>
      </c>
      <c r="F34" s="70">
        <v>0.7</v>
      </c>
      <c r="G34" s="70">
        <f t="shared" si="2"/>
        <v>0.7</v>
      </c>
      <c r="H34" s="70">
        <f t="shared" si="3"/>
        <v>-0.28000000000000008</v>
      </c>
    </row>
    <row r="35" spans="1:10" ht="16.5" customHeight="1" x14ac:dyDescent="0.25">
      <c r="A35" s="53" t="s">
        <v>98</v>
      </c>
      <c r="B35" s="65"/>
      <c r="C35" s="70"/>
      <c r="D35" s="33"/>
      <c r="E35" s="88">
        <f>E8+E25+E29</f>
        <v>243.52</v>
      </c>
      <c r="F35" s="88">
        <f t="shared" ref="F35:G35" si="4">F8+F25+F29</f>
        <v>242.92000000000002</v>
      </c>
      <c r="G35" s="88">
        <f t="shared" si="4"/>
        <v>190.36900000000003</v>
      </c>
      <c r="H35" s="70"/>
    </row>
    <row r="36" spans="1:10" ht="16.5" customHeight="1" x14ac:dyDescent="0.25">
      <c r="A36" s="53" t="s">
        <v>112</v>
      </c>
      <c r="B36" s="65"/>
      <c r="C36" s="70"/>
      <c r="D36" s="33"/>
      <c r="E36" s="33"/>
      <c r="F36" s="33"/>
      <c r="G36" s="66"/>
      <c r="H36" s="7"/>
    </row>
    <row r="37" spans="1:10" ht="16.5" customHeight="1" x14ac:dyDescent="0.25">
      <c r="A37" s="85" t="s">
        <v>113</v>
      </c>
      <c r="B37" s="65"/>
      <c r="C37" s="70" t="s">
        <v>115</v>
      </c>
      <c r="D37" s="33">
        <v>3</v>
      </c>
      <c r="E37" s="33">
        <v>1.2</v>
      </c>
      <c r="F37" s="33">
        <v>1.2</v>
      </c>
      <c r="G37" s="104">
        <f>G38</f>
        <v>0.20400000000000001</v>
      </c>
      <c r="H37" s="70">
        <f>D37+F37-G37</f>
        <v>3.996</v>
      </c>
    </row>
    <row r="38" spans="1:10" ht="16.5" customHeight="1" x14ac:dyDescent="0.25">
      <c r="A38" s="141" t="s">
        <v>114</v>
      </c>
      <c r="B38" s="142"/>
      <c r="C38" s="70"/>
      <c r="D38" s="33"/>
      <c r="E38" s="88">
        <f>E37*17%</f>
        <v>0.20400000000000001</v>
      </c>
      <c r="F38" s="88">
        <f>F37*17%</f>
        <v>0.20400000000000001</v>
      </c>
      <c r="G38" s="104">
        <f>F38</f>
        <v>0.20400000000000001</v>
      </c>
      <c r="H38" s="7">
        <v>0</v>
      </c>
    </row>
    <row r="39" spans="1:10" ht="16.5" customHeight="1" x14ac:dyDescent="0.25">
      <c r="A39" s="141" t="s">
        <v>116</v>
      </c>
      <c r="B39" s="142"/>
      <c r="C39" s="70"/>
      <c r="D39" s="33"/>
      <c r="E39" s="33">
        <f>E35+E37</f>
        <v>244.72</v>
      </c>
      <c r="F39" s="33">
        <f t="shared" ref="F39:G39" si="5">F35+F37</f>
        <v>244.12</v>
      </c>
      <c r="G39" s="33">
        <f t="shared" si="5"/>
        <v>190.57300000000004</v>
      </c>
      <c r="H39" s="7"/>
    </row>
    <row r="40" spans="1:10" ht="15.75" customHeight="1" x14ac:dyDescent="0.25">
      <c r="A40" s="139" t="s">
        <v>111</v>
      </c>
      <c r="B40" s="140"/>
      <c r="C40" s="97"/>
      <c r="D40" s="97">
        <f>D4</f>
        <v>206.7</v>
      </c>
      <c r="E40" s="73"/>
      <c r="F40" s="73"/>
      <c r="G40" s="72"/>
      <c r="H40" s="97">
        <f>F39-E39+D40+F39-G39</f>
        <v>259.64699999999999</v>
      </c>
    </row>
    <row r="41" spans="1:10" ht="24.75" customHeight="1" x14ac:dyDescent="0.25">
      <c r="A41" s="139" t="s">
        <v>132</v>
      </c>
      <c r="B41" s="139"/>
      <c r="C41" s="98"/>
      <c r="D41" s="74"/>
      <c r="E41" s="75"/>
      <c r="F41" s="76"/>
      <c r="G41" s="76"/>
      <c r="H41" s="75">
        <f>H42+H43</f>
        <v>259.64700000000005</v>
      </c>
      <c r="I41" s="89"/>
      <c r="J41" s="89"/>
    </row>
    <row r="42" spans="1:10" ht="22.5" customHeight="1" x14ac:dyDescent="0.25">
      <c r="A42" s="77" t="s">
        <v>109</v>
      </c>
      <c r="B42" s="77"/>
      <c r="C42" s="98"/>
      <c r="D42" s="74"/>
      <c r="E42" s="75"/>
      <c r="F42" s="76"/>
      <c r="G42" s="76"/>
      <c r="H42" s="75">
        <f>H25+H37</f>
        <v>255.50700000000003</v>
      </c>
      <c r="I42" s="89"/>
    </row>
    <row r="43" spans="1:10" ht="24.75" customHeight="1" x14ac:dyDescent="0.25">
      <c r="A43" s="78" t="s">
        <v>110</v>
      </c>
      <c r="B43" s="79"/>
      <c r="C43" s="98"/>
      <c r="D43" s="74"/>
      <c r="E43" s="75"/>
      <c r="F43" s="76"/>
      <c r="G43" s="76"/>
      <c r="H43" s="75">
        <f>H8+H29</f>
        <v>4.1400000000000006</v>
      </c>
      <c r="I43" s="89"/>
    </row>
    <row r="44" spans="1:10" ht="24.75" customHeight="1" x14ac:dyDescent="0.25">
      <c r="A44" s="80"/>
      <c r="B44" s="80"/>
      <c r="C44" s="99"/>
      <c r="D44" s="81"/>
      <c r="E44" s="82"/>
      <c r="F44" s="83"/>
      <c r="G44" s="83"/>
      <c r="H44" s="82"/>
    </row>
    <row r="45" spans="1:10" ht="14.25" customHeight="1" x14ac:dyDescent="0.25">
      <c r="A45" s="135"/>
      <c r="B45" s="125"/>
      <c r="C45" s="125"/>
      <c r="D45" s="125"/>
      <c r="E45" s="125"/>
      <c r="F45" s="125"/>
      <c r="G45" s="125"/>
      <c r="H45" s="125"/>
    </row>
    <row r="46" spans="1:10" x14ac:dyDescent="0.25">
      <c r="A46" s="20" t="s">
        <v>133</v>
      </c>
      <c r="D46" s="21"/>
      <c r="E46" s="21"/>
      <c r="F46" s="21"/>
      <c r="G46" s="21"/>
    </row>
    <row r="47" spans="1:10" x14ac:dyDescent="0.25">
      <c r="A47" s="129" t="s">
        <v>54</v>
      </c>
      <c r="B47" s="130"/>
      <c r="C47" s="130"/>
      <c r="D47" s="131"/>
      <c r="E47" s="35" t="s">
        <v>55</v>
      </c>
      <c r="F47" s="35" t="s">
        <v>56</v>
      </c>
      <c r="G47" s="35" t="s">
        <v>99</v>
      </c>
      <c r="H47" s="6" t="s">
        <v>100</v>
      </c>
    </row>
    <row r="48" spans="1:10" x14ac:dyDescent="0.25">
      <c r="A48" s="127" t="s">
        <v>134</v>
      </c>
      <c r="B48" s="128"/>
      <c r="C48" s="128"/>
      <c r="D48" s="120"/>
      <c r="E48" s="36"/>
      <c r="F48" s="35"/>
      <c r="G48" s="37">
        <v>0</v>
      </c>
      <c r="H48" s="6"/>
    </row>
    <row r="49" spans="1:8" x14ac:dyDescent="0.25">
      <c r="A49" s="127"/>
      <c r="B49" s="128"/>
      <c r="C49" s="128"/>
      <c r="D49" s="120"/>
      <c r="E49" s="36"/>
      <c r="F49" s="35"/>
      <c r="G49" s="37">
        <v>0</v>
      </c>
      <c r="H49" s="64"/>
    </row>
    <row r="50" spans="1:8" x14ac:dyDescent="0.25">
      <c r="A50" s="45"/>
      <c r="B50" s="46"/>
      <c r="C50" s="101"/>
      <c r="D50" s="46"/>
      <c r="E50" s="61"/>
      <c r="F50" s="47"/>
      <c r="G50" s="62"/>
    </row>
    <row r="51" spans="1:8" x14ac:dyDescent="0.25">
      <c r="A51" s="20" t="s">
        <v>46</v>
      </c>
      <c r="D51" s="21"/>
      <c r="E51" s="21"/>
      <c r="F51" s="21"/>
      <c r="G51" s="21"/>
    </row>
    <row r="52" spans="1:8" x14ac:dyDescent="0.25">
      <c r="A52" s="20" t="s">
        <v>47</v>
      </c>
      <c r="D52" s="21"/>
      <c r="E52" s="21"/>
      <c r="F52" s="21"/>
      <c r="G52" s="21"/>
    </row>
    <row r="53" spans="1:8" ht="23.25" customHeight="1" x14ac:dyDescent="0.25">
      <c r="A53" s="129" t="s">
        <v>58</v>
      </c>
      <c r="B53" s="130"/>
      <c r="C53" s="130"/>
      <c r="D53" s="130"/>
      <c r="E53" s="131"/>
      <c r="F53" s="39" t="s">
        <v>56</v>
      </c>
      <c r="G53" s="38" t="s">
        <v>57</v>
      </c>
    </row>
    <row r="54" spans="1:8" x14ac:dyDescent="0.25">
      <c r="A54" s="127"/>
      <c r="B54" s="128"/>
      <c r="C54" s="128"/>
      <c r="D54" s="128"/>
      <c r="E54" s="120"/>
      <c r="F54" s="35" t="s">
        <v>53</v>
      </c>
      <c r="G54" s="35">
        <v>0</v>
      </c>
    </row>
    <row r="55" spans="1:8" x14ac:dyDescent="0.25">
      <c r="A55" s="45"/>
      <c r="B55" s="46"/>
      <c r="C55" s="101"/>
      <c r="D55" s="46"/>
      <c r="E55" s="46"/>
      <c r="F55" s="47"/>
      <c r="G55" s="47"/>
    </row>
    <row r="56" spans="1:8" x14ac:dyDescent="0.25">
      <c r="A56" s="45"/>
      <c r="B56" s="46"/>
      <c r="C56" s="101"/>
      <c r="D56" s="46"/>
      <c r="E56" s="46"/>
      <c r="F56" s="47"/>
      <c r="G56" s="47"/>
    </row>
    <row r="57" spans="1:8" x14ac:dyDescent="0.25">
      <c r="A57" s="45"/>
      <c r="B57" s="46"/>
      <c r="C57" s="101"/>
      <c r="D57" s="46"/>
      <c r="E57" s="46"/>
      <c r="F57" s="47"/>
      <c r="G57" s="47"/>
    </row>
    <row r="58" spans="1:8" x14ac:dyDescent="0.25">
      <c r="A58" s="124"/>
      <c r="B58" s="125"/>
      <c r="C58" s="125"/>
      <c r="D58" s="125"/>
      <c r="E58" s="125"/>
      <c r="F58" s="125"/>
      <c r="G58" s="125"/>
    </row>
    <row r="59" spans="1:8" x14ac:dyDescent="0.25">
      <c r="A59" s="20" t="s">
        <v>78</v>
      </c>
      <c r="F59" s="49"/>
    </row>
    <row r="60" spans="1:8" x14ac:dyDescent="0.25">
      <c r="A60" s="126" t="s">
        <v>135</v>
      </c>
      <c r="B60" s="125"/>
      <c r="C60" s="125"/>
      <c r="D60" s="125"/>
      <c r="E60" s="125"/>
      <c r="F60" s="125"/>
    </row>
    <row r="61" spans="1:8" ht="13.5" customHeight="1" x14ac:dyDescent="0.25">
      <c r="A61" s="121" t="s">
        <v>126</v>
      </c>
      <c r="B61" s="122"/>
      <c r="C61" s="122"/>
      <c r="D61" s="122"/>
      <c r="E61" s="122"/>
      <c r="F61" s="122"/>
      <c r="G61" s="122"/>
    </row>
    <row r="62" spans="1:8" hidden="1" x14ac:dyDescent="0.25">
      <c r="A62" s="122"/>
      <c r="B62" s="122"/>
      <c r="C62" s="122"/>
      <c r="D62" s="122"/>
      <c r="E62" s="122"/>
      <c r="F62" s="122"/>
      <c r="G62" s="122"/>
    </row>
    <row r="63" spans="1:8" ht="47.25" customHeight="1" x14ac:dyDescent="0.25">
      <c r="A63" s="123"/>
      <c r="B63" s="123"/>
      <c r="C63" s="123"/>
      <c r="D63" s="123"/>
      <c r="E63" s="123"/>
      <c r="F63" s="123"/>
      <c r="G63" s="123"/>
    </row>
    <row r="64" spans="1:8" ht="25.5" hidden="1" customHeight="1" x14ac:dyDescent="0.25">
      <c r="A64" s="123"/>
      <c r="B64" s="123"/>
      <c r="C64" s="123"/>
      <c r="D64" s="123"/>
      <c r="E64" s="123"/>
      <c r="F64" s="123"/>
      <c r="G64" s="123"/>
    </row>
    <row r="65" spans="1:8" ht="25.5" customHeight="1" x14ac:dyDescent="0.25">
      <c r="A65" s="69"/>
      <c r="B65" s="69"/>
      <c r="C65" s="102"/>
      <c r="D65" s="69"/>
      <c r="E65" s="69"/>
      <c r="F65" s="69"/>
      <c r="G65" s="69"/>
    </row>
    <row r="66" spans="1:8" ht="25.5" customHeight="1" x14ac:dyDescent="0.25">
      <c r="A66" s="69"/>
      <c r="B66" s="69"/>
      <c r="C66" s="102"/>
      <c r="D66" s="69"/>
      <c r="E66" s="69"/>
      <c r="F66" s="69"/>
      <c r="G66" s="69"/>
    </row>
    <row r="67" spans="1:8" x14ac:dyDescent="0.25">
      <c r="A67" s="63"/>
      <c r="B67" s="63"/>
      <c r="C67" s="102"/>
      <c r="D67" s="63"/>
      <c r="E67" s="63"/>
      <c r="F67" s="63"/>
      <c r="G67" s="63"/>
    </row>
    <row r="68" spans="1:8" x14ac:dyDescent="0.25">
      <c r="A68" s="21" t="s">
        <v>70</v>
      </c>
      <c r="B68" s="48"/>
      <c r="F68" s="21"/>
    </row>
    <row r="69" spans="1:8" x14ac:dyDescent="0.25">
      <c r="A69" s="21" t="s">
        <v>71</v>
      </c>
      <c r="B69" s="48"/>
      <c r="E69" s="21" t="s">
        <v>72</v>
      </c>
    </row>
    <row r="70" spans="1:8" x14ac:dyDescent="0.25">
      <c r="A70" s="21" t="s">
        <v>96</v>
      </c>
      <c r="B70" s="48"/>
    </row>
    <row r="71" spans="1:8" x14ac:dyDescent="0.25">
      <c r="A71" s="21"/>
      <c r="B71" s="48"/>
      <c r="H71" t="s">
        <v>76</v>
      </c>
    </row>
    <row r="72" spans="1:8" x14ac:dyDescent="0.25">
      <c r="A72" s="18" t="s">
        <v>73</v>
      </c>
    </row>
    <row r="73" spans="1:8" x14ac:dyDescent="0.25">
      <c r="A73" s="18" t="s">
        <v>74</v>
      </c>
    </row>
    <row r="74" spans="1:8" x14ac:dyDescent="0.25">
      <c r="A74" s="18" t="s">
        <v>136</v>
      </c>
    </row>
    <row r="75" spans="1:8" x14ac:dyDescent="0.25">
      <c r="A75" s="18" t="s">
        <v>75</v>
      </c>
    </row>
    <row r="76" spans="1:8" x14ac:dyDescent="0.25">
      <c r="A76" s="18"/>
    </row>
  </sheetData>
  <mergeCells count="33">
    <mergeCell ref="A31:B31"/>
    <mergeCell ref="A32:B32"/>
    <mergeCell ref="A33:B33"/>
    <mergeCell ref="A34:B34"/>
    <mergeCell ref="A3:B3"/>
    <mergeCell ref="A8:B8"/>
    <mergeCell ref="A10:B10"/>
    <mergeCell ref="A11:H11"/>
    <mergeCell ref="A12:B12"/>
    <mergeCell ref="A4:B4"/>
    <mergeCell ref="A7:H7"/>
    <mergeCell ref="A47:D47"/>
    <mergeCell ref="A48:D48"/>
    <mergeCell ref="A14:B14"/>
    <mergeCell ref="A15:B15"/>
    <mergeCell ref="A17:B17"/>
    <mergeCell ref="A18:B18"/>
    <mergeCell ref="A20:B20"/>
    <mergeCell ref="A45:H45"/>
    <mergeCell ref="A23:B23"/>
    <mergeCell ref="A25:B25"/>
    <mergeCell ref="A27:B27"/>
    <mergeCell ref="A40:B40"/>
    <mergeCell ref="A41:B41"/>
    <mergeCell ref="A38:B38"/>
    <mergeCell ref="A39:B39"/>
    <mergeCell ref="A29:B29"/>
    <mergeCell ref="A61:G64"/>
    <mergeCell ref="A58:G58"/>
    <mergeCell ref="A60:F60"/>
    <mergeCell ref="A49:D49"/>
    <mergeCell ref="A53:E53"/>
    <mergeCell ref="A54:E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2020-03-19T03:37:59Z</cp:lastPrinted>
  <dcterms:created xsi:type="dcterms:W3CDTF">2013-02-18T04:38:06Z</dcterms:created>
  <dcterms:modified xsi:type="dcterms:W3CDTF">2020-03-19T03:38:31Z</dcterms:modified>
</cp:coreProperties>
</file>