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8" i="8"/>
  <c r="H59"/>
  <c r="H60"/>
  <c r="H61"/>
  <c r="H55"/>
  <c r="H49"/>
  <c r="H45"/>
  <c r="H40"/>
  <c r="H39"/>
  <c r="H38"/>
  <c r="H37"/>
  <c r="H35"/>
  <c r="F35"/>
  <c r="E35"/>
  <c r="H43"/>
  <c r="G32"/>
  <c r="G8"/>
  <c r="G9"/>
  <c r="G29"/>
  <c r="G25"/>
  <c r="G22"/>
  <c r="G19"/>
  <c r="G16"/>
  <c r="G13"/>
  <c r="G73"/>
  <c r="G41"/>
  <c r="F8"/>
  <c r="F41"/>
  <c r="E8"/>
  <c r="E41"/>
  <c r="H52"/>
  <c r="H8"/>
  <c r="H32"/>
  <c r="G57"/>
  <c r="F57"/>
  <c r="E57"/>
  <c r="F33"/>
  <c r="E33"/>
  <c r="F29"/>
  <c r="E29"/>
  <c r="F25"/>
  <c r="E25"/>
  <c r="F22"/>
  <c r="E22"/>
  <c r="F19"/>
  <c r="E19"/>
  <c r="F16"/>
  <c r="E16"/>
  <c r="F13"/>
  <c r="E13"/>
  <c r="F9"/>
  <c r="E9"/>
  <c r="H33"/>
  <c r="H34"/>
  <c r="F51"/>
  <c r="E5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<sst xmlns="http://schemas.openxmlformats.org/spreadsheetml/2006/main" count="202" uniqueCount="179">
  <si>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</si>
  <si>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</si>
  <si>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</si>
  <si>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</si>
  <si>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</si>
  <si>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</si>
  <si>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</si>
  <si>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</si>
  <si>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</si>
  <si>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</si>
  <si>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</si>
  <si>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</si>
  <si>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</si>
  <si>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</si>
  <si>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</si>
  <si>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</si>
  <si>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</si>
  <si>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</si>
  <si>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</si>
  <si>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ukl2006@mail.ru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</si>
  <si>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</si>
  <si>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</si>
  <si>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</si>
  <si>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</si>
  <si>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</si>
  <si>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</si>
  <si>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</si>
  <si>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</si>
  <si>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</si>
  <si>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</si>
  <si>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</si>
  <si>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</si>
  <si>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</si>
  <si>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</si>
  <si>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</si>
  <si>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</si>
  <si>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</si>
  <si>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</si>
  <si>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</si>
  <si>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</si>
  <si>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</si>
  <si>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</si>
  <si>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</si>
  <si>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</si>
  <si>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</si>
  <si>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</si>
  <si>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</si>
  <si>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</si>
  <si>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</si>
  <si>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</si>
  <si>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</si>
  <si>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</si>
  <si>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</si>
  <si>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</si>
  <si>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</si>
  <si>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</si>
  <si>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</si>
  <si>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</si>
  <si>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</si>
  <si>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</si>
  <si>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</si>
  <si>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</si>
  <si>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</si>
  <si>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</si>
  <si>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</si>
  <si>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</si>
  <si>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</si>
  <si>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</si>
  <si>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</si>
  <si>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</si>
  <si>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</si>
  <si>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</si>
  <si>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</si>
  <si>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</si>
  <si>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</si>
  <si>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</si>
  <si>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</si>
  <si>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</si>
  <si>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</si>
  <si>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</si>
  <si>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</si>
  <si>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</si>
  <si>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</si>
  <si>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</si>
  <si>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</si>
  <si>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</si>
  <si>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</si>
  <si>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</si>
  <si>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</si>
  <si>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</si>
  <si>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</si>
  <si>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</si>
  <si>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</si>
  <si>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</si>
  <si>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</si>
  <si>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</si>
  <si>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</si>
  <si>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</si>
  <si>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ООО " Территория"</t>
  </si>
  <si>
    <t>ООО " Викс - ДВ"</t>
  </si>
  <si>
    <t>пр-т Кр. Знамени, 131</t>
  </si>
  <si>
    <t>294 -18-89</t>
  </si>
  <si>
    <t>Договор Управления</t>
  </si>
  <si>
    <t>от 27 апреля 2005 года серия 25 № 01277949</t>
  </si>
  <si>
    <t>№ 137 по проспекту Красного Знамени</t>
  </si>
  <si>
    <t>10 этажей</t>
  </si>
  <si>
    <t>1 подъезд</t>
  </si>
  <si>
    <t>1 м/провод</t>
  </si>
  <si>
    <t>1 лифт</t>
  </si>
  <si>
    <t xml:space="preserve">                              01 января 2008 года</t>
  </si>
  <si>
    <t>проспект Красного Знамени, 137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</si>
  <si>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</si>
  <si>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</si>
  <si>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</si>
  <si>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</si>
  <si>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</si>
  <si>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</si>
  <si>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</si>
  <si>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</si>
  <si>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</si>
  <si>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</si>
  <si>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</si>
  <si>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</si>
  <si>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</si>
  <si>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</si>
  <si>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</si>
  <si>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лифтов</t>
  </si>
  <si>
    <t>часть 4.</t>
  </si>
  <si>
    <t>ул. Тунгусская,8</t>
  </si>
  <si>
    <t>В отчете отражен тариф, по которому производятся начисления с мая 2014 года.</t>
  </si>
  <si>
    <t>количество проживающих</t>
  </si>
  <si>
    <t>148 чел</t>
  </si>
  <si>
    <t>итого по дому:</t>
  </si>
  <si>
    <t>прочие работы и услуги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</si>
  <si>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</si>
  <si>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</si>
  <si>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</si>
  <si>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</si>
  <si>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</si>
  <si>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</si>
  <si>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</si>
  <si>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 т.ч на текущий ремонт</t>
  </si>
  <si>
    <t>Обслуживание теплового счетчика</t>
  </si>
  <si>
    <t>3,0 в мес</t>
  </si>
  <si>
    <t>ОранжГрупп</t>
  </si>
  <si>
    <t>Всего: 1356,0 кв.м, в т.ч  л/кл и коридоры 506,5 кв.м</t>
  </si>
  <si>
    <t>2 шт.</t>
  </si>
  <si>
    <t>1. Текущий ремонт коммуникаций, проходящих через нежилые помещения</t>
  </si>
  <si>
    <t>2. Реклама в лифтах</t>
  </si>
  <si>
    <t>3. ОктопусНет (интернет)</t>
  </si>
  <si>
    <t>в т.ч  услуги по управлению налоги</t>
  </si>
  <si>
    <t>400 р/мес</t>
  </si>
  <si>
    <t xml:space="preserve">                       Отчет ООО "Управляющей компании Ленинского района"  за 2017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</si>
  <si>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</t>
    </r>
  </si>
  <si>
    <t>3. Перечень работ, выполненных по статье " текущий ремонт"  в 2017 году.</t>
  </si>
  <si>
    <t>урны -приобретение (снятие затрат  за 2016 год)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</si>
  <si>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</si>
  <si>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</si>
  <si>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</si>
  <si>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 г.</t>
  </si>
  <si>
    <t>3.коммунальные услуги, всего,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</si>
  <si>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</si>
  <si>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</si>
  <si>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</si>
  <si>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</si>
  <si>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</si>
  <si>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замена датчиков</t>
  </si>
  <si>
    <t>7 шт</t>
  </si>
  <si>
    <t>Ландшафт</t>
  </si>
  <si>
    <t>Монтаж метллич. Забора</t>
  </si>
  <si>
    <t>ООО "ТСГ"</t>
  </si>
  <si>
    <t xml:space="preserve">План по статье "Текущий ремонт" на 2018 год. </t>
  </si>
  <si>
    <t xml:space="preserve">электроснабжение -установка УУЭТ </t>
  </si>
  <si>
    <t>1 компл</t>
  </si>
  <si>
    <t>МУПВ ВПЭС</t>
  </si>
  <si>
    <t>Ремонт ливневой канализации</t>
  </si>
  <si>
    <t>74 пм</t>
  </si>
  <si>
    <t>6,3 п.м</t>
  </si>
  <si>
    <t>Планов на 2018 год нет  в связи с задолженностью по средствам, вложенным Управляющей компанией в текущий ремонт общедомового имущества.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</si>
</sst>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16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2" xfId="0" applyFont="1" applyBorder="1" applyAlignment="1"/>
    <xf numFmtId="0" fontId="9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opLeftCell="A28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152</v>
      </c>
      <c r="C1" s="1"/>
    </row>
    <row r="2" spans="1:4" ht="15" customHeight="1">
      <c r="A2" s="2" t="s">
        <v>56</v>
      </c>
      <c r="C2" s="4"/>
    </row>
    <row r="3" spans="1:4" ht="15.75">
      <c r="B3" s="4" t="s">
        <v>11</v>
      </c>
      <c r="C3" s="24" t="s">
        <v>104</v>
      </c>
    </row>
    <row r="4" spans="1:4" ht="14.25" customHeight="1">
      <c r="A4" s="22" t="s">
        <v>153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57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54</v>
      </c>
      <c r="D8" s="14"/>
    </row>
    <row r="9" spans="1:4" s="3" customFormat="1" ht="12" customHeight="1">
      <c r="A9" s="12" t="s">
        <v>1</v>
      </c>
      <c r="B9" s="13" t="s">
        <v>12</v>
      </c>
      <c r="C9" s="105" t="s">
        <v>13</v>
      </c>
      <c r="D9" s="106"/>
    </row>
    <row r="10" spans="1:4" s="3" customFormat="1" ht="24" customHeight="1">
      <c r="A10" s="12" t="s">
        <v>2</v>
      </c>
      <c r="B10" s="15" t="s">
        <v>14</v>
      </c>
      <c r="C10" s="99" t="s">
        <v>103</v>
      </c>
      <c r="D10" s="100"/>
    </row>
    <row r="11" spans="1:4" s="3" customFormat="1" ht="15" customHeight="1">
      <c r="A11" s="12" t="s">
        <v>3</v>
      </c>
      <c r="B11" s="13" t="s">
        <v>15</v>
      </c>
      <c r="C11" s="105" t="s">
        <v>16</v>
      </c>
      <c r="D11" s="106"/>
    </row>
    <row r="12" spans="1:4" s="3" customFormat="1" ht="15" customHeight="1">
      <c r="A12" s="66" t="s">
        <v>4</v>
      </c>
      <c r="B12" s="67" t="s">
        <v>111</v>
      </c>
      <c r="C12" s="60" t="s">
        <v>112</v>
      </c>
      <c r="D12" s="61" t="s">
        <v>113</v>
      </c>
    </row>
    <row r="13" spans="1:4" s="3" customFormat="1" ht="15" customHeight="1">
      <c r="A13" s="68"/>
      <c r="B13" s="69"/>
      <c r="C13" s="60" t="s">
        <v>114</v>
      </c>
      <c r="D13" s="61" t="s">
        <v>115</v>
      </c>
    </row>
    <row r="14" spans="1:4" s="3" customFormat="1" ht="15" customHeight="1">
      <c r="A14" s="68"/>
      <c r="B14" s="69"/>
      <c r="C14" s="60" t="s">
        <v>116</v>
      </c>
      <c r="D14" s="61" t="s">
        <v>117</v>
      </c>
    </row>
    <row r="15" spans="1:4" s="3" customFormat="1" ht="15" customHeight="1">
      <c r="A15" s="68"/>
      <c r="B15" s="69"/>
      <c r="C15" s="60" t="s">
        <v>118</v>
      </c>
      <c r="D15" s="61" t="s">
        <v>119</v>
      </c>
    </row>
    <row r="16" spans="1:4" s="3" customFormat="1" ht="15" customHeight="1">
      <c r="A16" s="68"/>
      <c r="B16" s="69"/>
      <c r="C16" s="60" t="s">
        <v>120</v>
      </c>
      <c r="D16" s="61" t="s">
        <v>121</v>
      </c>
    </row>
    <row r="17" spans="1:5" s="3" customFormat="1" ht="15" customHeight="1">
      <c r="A17" s="68"/>
      <c r="B17" s="69"/>
      <c r="C17" s="60" t="s">
        <v>122</v>
      </c>
      <c r="D17" s="61" t="s">
        <v>123</v>
      </c>
    </row>
    <row r="18" spans="1:5" s="3" customFormat="1" ht="15" customHeight="1">
      <c r="A18" s="70"/>
      <c r="B18" s="71"/>
      <c r="C18" s="60" t="s">
        <v>124</v>
      </c>
      <c r="D18" s="61" t="s">
        <v>125</v>
      </c>
    </row>
    <row r="19" spans="1:5" s="3" customFormat="1" ht="14.25" customHeight="1">
      <c r="A19" s="12" t="s">
        <v>5</v>
      </c>
      <c r="B19" s="13" t="s">
        <v>17</v>
      </c>
      <c r="C19" s="107" t="s">
        <v>19</v>
      </c>
      <c r="D19" s="108"/>
    </row>
    <row r="20" spans="1:5" s="3" customFormat="1">
      <c r="A20" s="12" t="s">
        <v>6</v>
      </c>
      <c r="B20" s="13" t="s">
        <v>18</v>
      </c>
      <c r="C20" s="107" t="s">
        <v>62</v>
      </c>
      <c r="D20" s="109"/>
    </row>
    <row r="21" spans="1:5" s="3" customFormat="1" ht="16.5" customHeight="1">
      <c r="A21" s="12" t="s">
        <v>7</v>
      </c>
      <c r="B21" s="13" t="s">
        <v>20</v>
      </c>
      <c r="C21" s="99" t="s">
        <v>21</v>
      </c>
      <c r="D21" s="100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22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23</v>
      </c>
      <c r="C25" s="7" t="s">
        <v>24</v>
      </c>
      <c r="D25" s="9" t="s">
        <v>25</v>
      </c>
    </row>
    <row r="26" spans="1:5" s="5" customFormat="1" ht="28.5" customHeight="1">
      <c r="A26" s="101" t="s">
        <v>28</v>
      </c>
      <c r="B26" s="102"/>
      <c r="C26" s="102"/>
      <c r="D26" s="103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98</v>
      </c>
      <c r="C28" s="6" t="s">
        <v>26</v>
      </c>
      <c r="D28" s="6" t="s">
        <v>27</v>
      </c>
    </row>
    <row r="29" spans="1:5">
      <c r="A29" s="20" t="s">
        <v>29</v>
      </c>
      <c r="B29" s="19"/>
      <c r="C29" s="19"/>
      <c r="D29" s="19"/>
    </row>
    <row r="30" spans="1:5" ht="12.75" customHeight="1">
      <c r="A30" s="7">
        <v>1</v>
      </c>
      <c r="B30" s="6" t="s">
        <v>99</v>
      </c>
      <c r="C30" s="6" t="s">
        <v>100</v>
      </c>
      <c r="D30" s="10" t="s">
        <v>101</v>
      </c>
      <c r="E30" t="s">
        <v>97</v>
      </c>
    </row>
    <row r="31" spans="1:5">
      <c r="A31" s="20" t="s">
        <v>45</v>
      </c>
      <c r="B31" s="19"/>
      <c r="C31" s="19"/>
      <c r="D31" s="19"/>
    </row>
    <row r="32" spans="1:5" ht="13.5" customHeight="1">
      <c r="A32" s="20" t="s">
        <v>46</v>
      </c>
      <c r="B32" s="19"/>
      <c r="C32" s="19"/>
      <c r="D32" s="19"/>
    </row>
    <row r="33" spans="1:4" ht="12" customHeight="1">
      <c r="A33" s="7">
        <v>1</v>
      </c>
      <c r="B33" s="6" t="s">
        <v>30</v>
      </c>
      <c r="C33" s="6" t="s">
        <v>128</v>
      </c>
      <c r="D33" s="10" t="s">
        <v>31</v>
      </c>
    </row>
    <row r="34" spans="1:4">
      <c r="A34" s="20" t="s">
        <v>32</v>
      </c>
      <c r="B34" s="19"/>
      <c r="C34" s="19"/>
      <c r="D34" s="19"/>
    </row>
    <row r="35" spans="1:4" ht="14.25" customHeight="1">
      <c r="A35" s="7">
        <v>1</v>
      </c>
      <c r="B35" s="6" t="s">
        <v>33</v>
      </c>
      <c r="C35" s="6" t="s">
        <v>26</v>
      </c>
      <c r="D35" s="6" t="s">
        <v>34</v>
      </c>
    </row>
    <row r="36" spans="1:4" ht="13.5" customHeight="1">
      <c r="A36" s="20" t="s">
        <v>35</v>
      </c>
      <c r="B36" s="19"/>
      <c r="C36" s="19"/>
      <c r="D36" s="19"/>
    </row>
    <row r="37" spans="1:4">
      <c r="A37" s="7">
        <v>1</v>
      </c>
      <c r="B37" s="6" t="s">
        <v>36</v>
      </c>
      <c r="C37" s="6" t="s">
        <v>26</v>
      </c>
      <c r="D37" s="6" t="s">
        <v>27</v>
      </c>
    </row>
    <row r="38" spans="1:4">
      <c r="A38" s="28"/>
      <c r="B38" s="11"/>
      <c r="C38" s="11"/>
      <c r="D38" s="11"/>
    </row>
    <row r="39" spans="1:4">
      <c r="A39" s="4" t="s">
        <v>55</v>
      </c>
      <c r="B39" s="19"/>
      <c r="C39" s="19"/>
      <c r="D39" s="19"/>
    </row>
    <row r="40" spans="1:4">
      <c r="A40" s="7">
        <v>1</v>
      </c>
      <c r="B40" s="6" t="s">
        <v>37</v>
      </c>
      <c r="C40" s="97">
        <v>1994</v>
      </c>
      <c r="D40" s="104"/>
    </row>
    <row r="41" spans="1:4">
      <c r="A41" s="7">
        <v>2</v>
      </c>
      <c r="B41" s="6" t="s">
        <v>39</v>
      </c>
      <c r="C41" s="97" t="s">
        <v>105</v>
      </c>
      <c r="D41" s="104"/>
    </row>
    <row r="42" spans="1:4" ht="15" customHeight="1">
      <c r="A42" s="7">
        <v>3</v>
      </c>
      <c r="B42" s="6" t="s">
        <v>40</v>
      </c>
      <c r="C42" s="97" t="s">
        <v>106</v>
      </c>
      <c r="D42" s="98"/>
    </row>
    <row r="43" spans="1:4">
      <c r="A43" s="7">
        <v>4</v>
      </c>
      <c r="B43" s="6" t="s">
        <v>38</v>
      </c>
      <c r="C43" s="97" t="s">
        <v>108</v>
      </c>
      <c r="D43" s="98"/>
    </row>
    <row r="44" spans="1:4">
      <c r="A44" s="7">
        <v>5</v>
      </c>
      <c r="B44" s="6" t="s">
        <v>41</v>
      </c>
      <c r="C44" s="97" t="s">
        <v>107</v>
      </c>
      <c r="D44" s="98"/>
    </row>
    <row r="45" spans="1:4">
      <c r="A45" s="7">
        <v>6</v>
      </c>
      <c r="B45" s="6" t="s">
        <v>42</v>
      </c>
      <c r="C45" s="97">
        <v>3690.2</v>
      </c>
      <c r="D45" s="104"/>
    </row>
    <row r="46" spans="1:4" ht="15" customHeight="1">
      <c r="A46" s="7">
        <v>7</v>
      </c>
      <c r="B46" s="6" t="s">
        <v>43</v>
      </c>
      <c r="C46" s="97">
        <v>487.8</v>
      </c>
      <c r="D46" s="104"/>
    </row>
    <row r="47" spans="1:4">
      <c r="A47" s="7">
        <v>8</v>
      </c>
      <c r="B47" s="6" t="s">
        <v>44</v>
      </c>
      <c r="C47" s="97" t="s">
        <v>145</v>
      </c>
      <c r="D47" s="104"/>
    </row>
    <row r="48" spans="1:4">
      <c r="A48" s="7">
        <v>9</v>
      </c>
      <c r="B48" s="6" t="s">
        <v>130</v>
      </c>
      <c r="C48" s="97" t="s">
        <v>131</v>
      </c>
      <c r="D48" s="104"/>
    </row>
    <row r="49" spans="1:4">
      <c r="A49" s="74"/>
      <c r="B49" s="75" t="s">
        <v>102</v>
      </c>
      <c r="C49" s="75" t="s">
        <v>109</v>
      </c>
      <c r="D49" s="75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7"/>
  <sheetViews>
    <sheetView tabSelected="1" topLeftCell="A61" workbookViewId="0">
      <selection activeCell="A85" sqref="A85:H86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.5703125" customWidth="1"/>
  </cols>
  <sheetData>
    <row r="1" spans="1:8">
      <c r="A1" s="4" t="s">
        <v>137</v>
      </c>
      <c r="B1"/>
      <c r="C1" s="43"/>
      <c r="D1" s="43"/>
    </row>
    <row r="2" spans="1:8" ht="13.5" customHeight="1">
      <c r="A2" s="4" t="s">
        <v>156</v>
      </c>
      <c r="B2"/>
      <c r="C2" s="43"/>
      <c r="D2" s="43"/>
    </row>
    <row r="3" spans="1:8" ht="56.25" customHeight="1">
      <c r="A3" s="144" t="s">
        <v>70</v>
      </c>
      <c r="B3" s="145"/>
      <c r="C3" s="44" t="s">
        <v>71</v>
      </c>
      <c r="D3" s="32" t="s">
        <v>72</v>
      </c>
      <c r="E3" s="32" t="s">
        <v>73</v>
      </c>
      <c r="F3" s="32" t="s">
        <v>74</v>
      </c>
      <c r="G3" s="45" t="s">
        <v>75</v>
      </c>
      <c r="H3" s="32" t="s">
        <v>76</v>
      </c>
    </row>
    <row r="4" spans="1:8" ht="28.5" customHeight="1">
      <c r="A4" s="147" t="s">
        <v>157</v>
      </c>
      <c r="B4" s="130"/>
      <c r="C4" s="44"/>
      <c r="D4" s="32">
        <v>-732.77</v>
      </c>
      <c r="E4" s="32"/>
      <c r="F4" s="32"/>
      <c r="G4" s="45"/>
      <c r="H4" s="32"/>
    </row>
    <row r="5" spans="1:8" ht="15" customHeight="1">
      <c r="A5" s="77" t="s">
        <v>138</v>
      </c>
      <c r="B5" s="78"/>
      <c r="C5" s="44"/>
      <c r="D5" s="32">
        <v>82.09</v>
      </c>
      <c r="E5" s="32"/>
      <c r="F5" s="32"/>
      <c r="G5" s="45"/>
      <c r="H5" s="32"/>
    </row>
    <row r="6" spans="1:8" ht="14.25" customHeight="1">
      <c r="A6" s="77" t="s">
        <v>139</v>
      </c>
      <c r="B6" s="78"/>
      <c r="C6" s="44"/>
      <c r="D6" s="32">
        <v>-814.86</v>
      </c>
      <c r="E6" s="32"/>
      <c r="F6" s="32"/>
      <c r="G6" s="45"/>
      <c r="H6" s="32"/>
    </row>
    <row r="7" spans="1:8" ht="15" customHeight="1">
      <c r="A7" s="146" t="s">
        <v>158</v>
      </c>
      <c r="B7" s="115"/>
      <c r="C7" s="115"/>
      <c r="D7" s="115"/>
      <c r="E7" s="115"/>
      <c r="F7" s="115"/>
      <c r="G7" s="115"/>
      <c r="H7" s="112"/>
    </row>
    <row r="8" spans="1:8" ht="17.25" customHeight="1">
      <c r="A8" s="144" t="s">
        <v>77</v>
      </c>
      <c r="B8" s="118"/>
      <c r="C8" s="36">
        <v>20.420000000000002</v>
      </c>
      <c r="D8" s="33">
        <v>-169.37</v>
      </c>
      <c r="E8" s="33">
        <f>E12+E15+E18+E21+E24+E27</f>
        <v>874.46</v>
      </c>
      <c r="F8" s="33">
        <f>F12+F15+F18+F21+F24+F27</f>
        <v>870.61000000000013</v>
      </c>
      <c r="G8" s="33">
        <f>G12+G15+G18+G21+G24+G27</f>
        <v>870.61000000000013</v>
      </c>
      <c r="H8" s="7">
        <f>F8-E8+D8</f>
        <v>-173.21999999999991</v>
      </c>
    </row>
    <row r="9" spans="1:8">
      <c r="A9" s="46" t="s">
        <v>78</v>
      </c>
      <c r="B9" s="47"/>
      <c r="C9" s="7">
        <v>18.38</v>
      </c>
      <c r="D9" s="7">
        <v>-152.41999999999999</v>
      </c>
      <c r="E9" s="7">
        <f>E8-E10</f>
        <v>787.01</v>
      </c>
      <c r="F9" s="7">
        <f>F8-F10</f>
        <v>783.55000000000018</v>
      </c>
      <c r="G9" s="7">
        <f>G8-G10</f>
        <v>783.55000000000018</v>
      </c>
      <c r="H9" s="7">
        <f t="shared" ref="H9:H10" si="0">F9-E9+D9</f>
        <v>-155.8799999999998</v>
      </c>
    </row>
    <row r="10" spans="1:8">
      <c r="A10" s="141" t="s">
        <v>79</v>
      </c>
      <c r="B10" s="115"/>
      <c r="C10" s="7">
        <v>2.04</v>
      </c>
      <c r="D10" s="7">
        <v>-16.940000000000001</v>
      </c>
      <c r="E10" s="7">
        <v>87.45</v>
      </c>
      <c r="F10" s="7">
        <v>87.06</v>
      </c>
      <c r="G10" s="7">
        <v>87.06</v>
      </c>
      <c r="H10" s="7">
        <f t="shared" si="0"/>
        <v>-17.330000000000002</v>
      </c>
    </row>
    <row r="11" spans="1:8" ht="12.75" customHeight="1">
      <c r="A11" s="146" t="s">
        <v>80</v>
      </c>
      <c r="B11" s="117"/>
      <c r="C11" s="117"/>
      <c r="D11" s="117"/>
      <c r="E11" s="117"/>
      <c r="F11" s="117"/>
      <c r="G11" s="117"/>
      <c r="H11" s="118"/>
    </row>
    <row r="12" spans="1:8">
      <c r="A12" s="142" t="s">
        <v>58</v>
      </c>
      <c r="B12" s="143"/>
      <c r="C12" s="36">
        <v>5.65</v>
      </c>
      <c r="D12" s="33">
        <v>-46.27</v>
      </c>
      <c r="E12" s="33">
        <v>250.2</v>
      </c>
      <c r="F12" s="33">
        <v>249.91</v>
      </c>
      <c r="G12" s="33">
        <v>249.91</v>
      </c>
      <c r="H12" s="7">
        <f t="shared" ref="H12:H30" si="1">F12-E12+D12</f>
        <v>-46.559999999999995</v>
      </c>
    </row>
    <row r="13" spans="1:8">
      <c r="A13" s="46" t="s">
        <v>78</v>
      </c>
      <c r="B13" s="47"/>
      <c r="C13" s="7">
        <v>5.08</v>
      </c>
      <c r="D13" s="7">
        <v>-41.65</v>
      </c>
      <c r="E13" s="7">
        <f>E12-E14</f>
        <v>225.17999999999998</v>
      </c>
      <c r="F13" s="7">
        <f>F12-F14</f>
        <v>224.91</v>
      </c>
      <c r="G13" s="7">
        <f>G12-G14</f>
        <v>224.91</v>
      </c>
      <c r="H13" s="7">
        <f t="shared" si="1"/>
        <v>-41.91999999999998</v>
      </c>
    </row>
    <row r="14" spans="1:8">
      <c r="A14" s="141" t="s">
        <v>79</v>
      </c>
      <c r="B14" s="115"/>
      <c r="C14" s="7">
        <v>0.56999999999999995</v>
      </c>
      <c r="D14" s="7">
        <v>-4.62</v>
      </c>
      <c r="E14" s="7">
        <v>25.02</v>
      </c>
      <c r="F14" s="7">
        <v>25</v>
      </c>
      <c r="G14" s="7">
        <v>25</v>
      </c>
      <c r="H14" s="7">
        <f t="shared" si="1"/>
        <v>-4.6399999999999997</v>
      </c>
    </row>
    <row r="15" spans="1:8" ht="23.25" customHeight="1">
      <c r="A15" s="142" t="s">
        <v>47</v>
      </c>
      <c r="B15" s="143"/>
      <c r="C15" s="36">
        <v>3.45</v>
      </c>
      <c r="D15" s="33">
        <v>-29.21</v>
      </c>
      <c r="E15" s="33">
        <v>152.77000000000001</v>
      </c>
      <c r="F15" s="33">
        <v>152.61000000000001</v>
      </c>
      <c r="G15" s="33">
        <v>152.61000000000001</v>
      </c>
      <c r="H15" s="7">
        <f t="shared" si="1"/>
        <v>-29.369999999999997</v>
      </c>
    </row>
    <row r="16" spans="1:8">
      <c r="A16" s="46" t="s">
        <v>78</v>
      </c>
      <c r="B16" s="47"/>
      <c r="C16" s="7">
        <v>3.1</v>
      </c>
      <c r="D16" s="7">
        <v>-26.29</v>
      </c>
      <c r="E16" s="7">
        <f>E15-E17</f>
        <v>137.49</v>
      </c>
      <c r="F16" s="7">
        <f>F15-F17</f>
        <v>137.35000000000002</v>
      </c>
      <c r="G16" s="7">
        <f>G15-G17</f>
        <v>137.35000000000002</v>
      </c>
      <c r="H16" s="7">
        <f t="shared" si="1"/>
        <v>-26.429999999999986</v>
      </c>
    </row>
    <row r="17" spans="1:8" ht="15" customHeight="1">
      <c r="A17" s="141" t="s">
        <v>79</v>
      </c>
      <c r="B17" s="115"/>
      <c r="C17" s="7">
        <v>0.35</v>
      </c>
      <c r="D17" s="7">
        <v>-2.92</v>
      </c>
      <c r="E17" s="7">
        <v>15.28</v>
      </c>
      <c r="F17" s="7">
        <v>15.26</v>
      </c>
      <c r="G17" s="7">
        <v>15.26</v>
      </c>
      <c r="H17" s="7">
        <f t="shared" si="1"/>
        <v>-2.9399999999999995</v>
      </c>
    </row>
    <row r="18" spans="1:8" ht="15" customHeight="1">
      <c r="A18" s="142" t="s">
        <v>59</v>
      </c>
      <c r="B18" s="143"/>
      <c r="C18" s="44">
        <v>2.37</v>
      </c>
      <c r="D18" s="33">
        <v>-20.13</v>
      </c>
      <c r="E18" s="33">
        <v>104.95</v>
      </c>
      <c r="F18" s="33">
        <v>104.84</v>
      </c>
      <c r="G18" s="33">
        <v>104.84</v>
      </c>
      <c r="H18" s="7">
        <f t="shared" si="1"/>
        <v>-20.239999999999998</v>
      </c>
    </row>
    <row r="19" spans="1:8" ht="13.5" customHeight="1">
      <c r="A19" s="46" t="s">
        <v>78</v>
      </c>
      <c r="B19" s="47"/>
      <c r="C19" s="7">
        <v>2.13</v>
      </c>
      <c r="D19" s="7">
        <v>-18.100000000000001</v>
      </c>
      <c r="E19" s="7">
        <f>E18-E20</f>
        <v>94.45</v>
      </c>
      <c r="F19" s="7">
        <f>F18-F20</f>
        <v>94.36</v>
      </c>
      <c r="G19" s="7">
        <f>G18-G20</f>
        <v>94.36</v>
      </c>
      <c r="H19" s="7">
        <f t="shared" si="1"/>
        <v>-18.190000000000005</v>
      </c>
    </row>
    <row r="20" spans="1:8" ht="12.75" customHeight="1">
      <c r="A20" s="141" t="s">
        <v>79</v>
      </c>
      <c r="B20" s="115"/>
      <c r="C20" s="7">
        <v>0.24</v>
      </c>
      <c r="D20" s="7">
        <v>-2.0299999999999998</v>
      </c>
      <c r="E20" s="7">
        <v>10.5</v>
      </c>
      <c r="F20" s="7">
        <v>10.48</v>
      </c>
      <c r="G20" s="7">
        <v>10.48</v>
      </c>
      <c r="H20" s="7">
        <f t="shared" si="1"/>
        <v>-2.0499999999999994</v>
      </c>
    </row>
    <row r="21" spans="1:8">
      <c r="A21" s="142" t="s">
        <v>60</v>
      </c>
      <c r="B21" s="143"/>
      <c r="C21" s="35">
        <v>1.1100000000000001</v>
      </c>
      <c r="D21" s="7">
        <v>-9.25</v>
      </c>
      <c r="E21" s="7">
        <v>49.15</v>
      </c>
      <c r="F21" s="7">
        <v>49.1</v>
      </c>
      <c r="G21" s="7">
        <v>49.1</v>
      </c>
      <c r="H21" s="7">
        <f t="shared" si="1"/>
        <v>-9.2999999999999972</v>
      </c>
    </row>
    <row r="22" spans="1:8" ht="14.25" customHeight="1">
      <c r="A22" s="46" t="s">
        <v>78</v>
      </c>
      <c r="B22" s="47"/>
      <c r="C22" s="7">
        <v>1</v>
      </c>
      <c r="D22" s="7">
        <v>-8.33</v>
      </c>
      <c r="E22" s="7">
        <f>E21-E23</f>
        <v>44.23</v>
      </c>
      <c r="F22" s="7">
        <f>F21-F23</f>
        <v>44.19</v>
      </c>
      <c r="G22" s="7">
        <f>G21-G23</f>
        <v>44.19</v>
      </c>
      <c r="H22" s="7">
        <f t="shared" si="1"/>
        <v>-8.3699999999999992</v>
      </c>
    </row>
    <row r="23" spans="1:8" ht="14.25" customHeight="1">
      <c r="A23" s="141" t="s">
        <v>79</v>
      </c>
      <c r="B23" s="115"/>
      <c r="C23" s="7">
        <v>0.11</v>
      </c>
      <c r="D23" s="7">
        <v>-0.92</v>
      </c>
      <c r="E23" s="7">
        <v>4.92</v>
      </c>
      <c r="F23" s="7">
        <v>4.91</v>
      </c>
      <c r="G23" s="7">
        <v>4.91</v>
      </c>
      <c r="H23" s="7">
        <f t="shared" si="1"/>
        <v>-0.92999999999999983</v>
      </c>
    </row>
    <row r="24" spans="1:8" ht="14.25" customHeight="1">
      <c r="A24" s="10" t="s">
        <v>48</v>
      </c>
      <c r="B24" s="48"/>
      <c r="C24" s="35">
        <v>3.65</v>
      </c>
      <c r="D24" s="7">
        <v>-31.8</v>
      </c>
      <c r="E24" s="7">
        <v>161.63999999999999</v>
      </c>
      <c r="F24" s="7">
        <v>161.47</v>
      </c>
      <c r="G24" s="7">
        <v>161.47</v>
      </c>
      <c r="H24" s="7">
        <f t="shared" si="1"/>
        <v>-31.969999999999988</v>
      </c>
    </row>
    <row r="25" spans="1:8" ht="14.25" customHeight="1">
      <c r="A25" s="46" t="s">
        <v>78</v>
      </c>
      <c r="B25" s="47"/>
      <c r="C25" s="7">
        <v>3.29</v>
      </c>
      <c r="D25" s="7">
        <v>-28.64</v>
      </c>
      <c r="E25" s="7">
        <f>E24-E26</f>
        <v>145.47999999999999</v>
      </c>
      <c r="F25" s="7">
        <f>F24-F26</f>
        <v>145.32</v>
      </c>
      <c r="G25" s="7">
        <f>G24-G26</f>
        <v>145.32</v>
      </c>
      <c r="H25" s="7">
        <f t="shared" si="1"/>
        <v>-28.799999999999997</v>
      </c>
    </row>
    <row r="26" spans="1:8">
      <c r="A26" s="141" t="s">
        <v>79</v>
      </c>
      <c r="B26" s="115"/>
      <c r="C26" s="7">
        <v>0.36</v>
      </c>
      <c r="D26" s="7">
        <v>-3.16</v>
      </c>
      <c r="E26" s="7">
        <v>16.16</v>
      </c>
      <c r="F26" s="7">
        <v>16.149999999999999</v>
      </c>
      <c r="G26" s="7">
        <v>16.149999999999999</v>
      </c>
      <c r="H26" s="7">
        <f t="shared" si="1"/>
        <v>-3.1700000000000017</v>
      </c>
    </row>
    <row r="27" spans="1:8" ht="14.25" customHeight="1">
      <c r="A27" s="135" t="s">
        <v>49</v>
      </c>
      <c r="B27" s="136"/>
      <c r="C27" s="150">
        <v>4.1900000000000004</v>
      </c>
      <c r="D27" s="148">
        <v>-32.71</v>
      </c>
      <c r="E27" s="148">
        <v>155.75</v>
      </c>
      <c r="F27" s="148">
        <v>152.68</v>
      </c>
      <c r="G27" s="148">
        <v>152.68</v>
      </c>
      <c r="H27" s="7">
        <f t="shared" si="1"/>
        <v>-35.779999999999994</v>
      </c>
    </row>
    <row r="28" spans="1:8" ht="0.75" hidden="1" customHeight="1">
      <c r="A28" s="137"/>
      <c r="B28" s="138"/>
      <c r="C28" s="151"/>
      <c r="D28" s="149"/>
      <c r="E28" s="149"/>
      <c r="F28" s="149"/>
      <c r="G28" s="149"/>
      <c r="H28" s="7">
        <f t="shared" si="1"/>
        <v>0</v>
      </c>
    </row>
    <row r="29" spans="1:8">
      <c r="A29" s="46" t="s">
        <v>78</v>
      </c>
      <c r="B29" s="47"/>
      <c r="C29" s="7">
        <v>3.77</v>
      </c>
      <c r="D29" s="7">
        <v>-29.43</v>
      </c>
      <c r="E29" s="7">
        <f>E27-E30</f>
        <v>140.16999999999999</v>
      </c>
      <c r="F29" s="7">
        <f>F27-F30</f>
        <v>137.41</v>
      </c>
      <c r="G29" s="7">
        <f>G27-G30</f>
        <v>137.41</v>
      </c>
      <c r="H29" s="7">
        <f t="shared" si="1"/>
        <v>-32.189999999999991</v>
      </c>
    </row>
    <row r="30" spans="1:8">
      <c r="A30" s="141" t="s">
        <v>79</v>
      </c>
      <c r="B30" s="115"/>
      <c r="C30" s="7">
        <v>0.42</v>
      </c>
      <c r="D30" s="7">
        <v>-3.28</v>
      </c>
      <c r="E30" s="7">
        <v>15.58</v>
      </c>
      <c r="F30" s="7">
        <v>15.27</v>
      </c>
      <c r="G30" s="7">
        <v>15.27</v>
      </c>
      <c r="H30" s="7">
        <f t="shared" si="1"/>
        <v>-3.5900000000000003</v>
      </c>
    </row>
    <row r="31" spans="1:8">
      <c r="A31" s="64"/>
      <c r="B31" s="65"/>
      <c r="C31" s="7"/>
      <c r="D31" s="7"/>
      <c r="E31" s="7"/>
      <c r="F31" s="7"/>
      <c r="G31" s="63"/>
      <c r="H31" s="7"/>
    </row>
    <row r="32" spans="1:8" ht="15.75" customHeight="1">
      <c r="A32" s="144" t="s">
        <v>50</v>
      </c>
      <c r="B32" s="118"/>
      <c r="C32" s="35">
        <v>7.8</v>
      </c>
      <c r="D32" s="35">
        <v>-640.54999999999995</v>
      </c>
      <c r="E32" s="35">
        <v>331.63</v>
      </c>
      <c r="F32" s="35">
        <v>330</v>
      </c>
      <c r="G32" s="76">
        <f>G33+G34</f>
        <v>495.36</v>
      </c>
      <c r="H32" s="35">
        <f>F32-E32+D32+F32-G32</f>
        <v>-807.54</v>
      </c>
    </row>
    <row r="33" spans="1:8" ht="16.5" customHeight="1">
      <c r="A33" s="46" t="s">
        <v>81</v>
      </c>
      <c r="B33" s="47"/>
      <c r="C33" s="7">
        <v>7.02</v>
      </c>
      <c r="D33" s="7">
        <v>-639.41999999999996</v>
      </c>
      <c r="E33" s="7">
        <f>E32-E34</f>
        <v>298.47000000000003</v>
      </c>
      <c r="F33" s="7">
        <f>F32-F34</f>
        <v>297</v>
      </c>
      <c r="G33" s="59">
        <v>462.36</v>
      </c>
      <c r="H33" s="35">
        <f t="shared" ref="H33:H34" si="2">F33-E33+D33+F33-G33</f>
        <v>-806.25</v>
      </c>
    </row>
    <row r="34" spans="1:8" ht="15" customHeight="1">
      <c r="A34" s="141" t="s">
        <v>79</v>
      </c>
      <c r="B34" s="115"/>
      <c r="C34" s="7">
        <v>0.78</v>
      </c>
      <c r="D34" s="7">
        <v>-1.1299999999999999</v>
      </c>
      <c r="E34" s="7">
        <v>33.159999999999997</v>
      </c>
      <c r="F34" s="7">
        <v>33</v>
      </c>
      <c r="G34" s="7">
        <v>33</v>
      </c>
      <c r="H34" s="35">
        <f t="shared" si="2"/>
        <v>-1.2899999999999956</v>
      </c>
    </row>
    <row r="35" spans="1:8" ht="15" customHeight="1">
      <c r="A35" s="125" t="s">
        <v>160</v>
      </c>
      <c r="B35" s="126"/>
      <c r="C35" s="7"/>
      <c r="D35" s="7">
        <v>0</v>
      </c>
      <c r="E35" s="7">
        <f>E37+E38+E39+E40</f>
        <v>118.39999999999999</v>
      </c>
      <c r="F35" s="7">
        <f>F37+F38+F39+F40</f>
        <v>108.56</v>
      </c>
      <c r="G35" s="94">
        <v>108.56</v>
      </c>
      <c r="H35" s="35">
        <f>F35-E35</f>
        <v>-9.8399999999999892</v>
      </c>
    </row>
    <row r="36" spans="1:8" ht="15" customHeight="1">
      <c r="A36" s="46" t="s">
        <v>161</v>
      </c>
      <c r="B36" s="96"/>
      <c r="C36" s="7"/>
      <c r="D36" s="7"/>
      <c r="E36" s="7"/>
      <c r="F36" s="7"/>
      <c r="G36" s="94"/>
      <c r="H36" s="35"/>
    </row>
    <row r="37" spans="1:8" ht="15" customHeight="1">
      <c r="A37" s="160" t="s">
        <v>162</v>
      </c>
      <c r="B37" s="161"/>
      <c r="C37" s="7"/>
      <c r="D37" s="7"/>
      <c r="E37" s="7">
        <v>9.09</v>
      </c>
      <c r="F37" s="7">
        <v>8.09</v>
      </c>
      <c r="G37" s="7">
        <v>8.09</v>
      </c>
      <c r="H37" s="35">
        <f t="shared" ref="H37:H40" si="3">F37-E37</f>
        <v>-1</v>
      </c>
    </row>
    <row r="38" spans="1:8" ht="15" customHeight="1">
      <c r="A38" s="160" t="s">
        <v>164</v>
      </c>
      <c r="B38" s="161"/>
      <c r="C38" s="7"/>
      <c r="D38" s="7"/>
      <c r="E38" s="7">
        <v>33.49</v>
      </c>
      <c r="F38" s="7">
        <v>29.82</v>
      </c>
      <c r="G38" s="7">
        <v>29.82</v>
      </c>
      <c r="H38" s="35">
        <f t="shared" si="3"/>
        <v>-3.6700000000000017</v>
      </c>
    </row>
    <row r="39" spans="1:8" ht="15" customHeight="1">
      <c r="A39" s="160" t="s">
        <v>165</v>
      </c>
      <c r="B39" s="161"/>
      <c r="C39" s="7"/>
      <c r="D39" s="7"/>
      <c r="E39" s="7">
        <v>71.22</v>
      </c>
      <c r="F39" s="7">
        <v>66.78</v>
      </c>
      <c r="G39" s="7">
        <v>66.78</v>
      </c>
      <c r="H39" s="35">
        <f t="shared" si="3"/>
        <v>-4.4399999999999977</v>
      </c>
    </row>
    <row r="40" spans="1:8" ht="15" customHeight="1">
      <c r="A40" s="160" t="s">
        <v>163</v>
      </c>
      <c r="B40" s="161"/>
      <c r="C40" s="7"/>
      <c r="D40" s="7"/>
      <c r="E40" s="7">
        <v>4.5999999999999996</v>
      </c>
      <c r="F40" s="7">
        <v>3.87</v>
      </c>
      <c r="G40" s="7">
        <v>3.87</v>
      </c>
      <c r="H40" s="35">
        <f t="shared" si="3"/>
        <v>-0.72999999999999954</v>
      </c>
    </row>
    <row r="41" spans="1:8" ht="17.25" customHeight="1">
      <c r="A41" s="125" t="s">
        <v>132</v>
      </c>
      <c r="B41" s="126"/>
      <c r="C41" s="7"/>
      <c r="D41" s="7"/>
      <c r="E41" s="35">
        <f>E8+E32+E35</f>
        <v>1324.4900000000002</v>
      </c>
      <c r="F41" s="35">
        <f t="shared" ref="F41:G41" si="4">F8+F32+F35</f>
        <v>1309.17</v>
      </c>
      <c r="G41" s="35">
        <f t="shared" si="4"/>
        <v>1474.5300000000002</v>
      </c>
      <c r="H41" s="35"/>
    </row>
    <row r="42" spans="1:8" ht="15" customHeight="1">
      <c r="A42" s="125" t="s">
        <v>133</v>
      </c>
      <c r="B42" s="126"/>
      <c r="C42" s="7"/>
      <c r="D42" s="7"/>
      <c r="E42" s="35"/>
      <c r="F42" s="35"/>
      <c r="G42" s="76"/>
      <c r="H42" s="35"/>
    </row>
    <row r="43" spans="1:8" ht="15.75" customHeight="1">
      <c r="A43" s="80" t="s">
        <v>142</v>
      </c>
      <c r="B43" s="81"/>
      <c r="C43" s="7" t="s">
        <v>143</v>
      </c>
      <c r="D43" s="7">
        <v>-4.25</v>
      </c>
      <c r="E43" s="35">
        <v>36.64</v>
      </c>
      <c r="F43" s="35">
        <v>36.26</v>
      </c>
      <c r="G43" s="76">
        <v>36.26</v>
      </c>
      <c r="H43" s="35">
        <f>F43-E43+D43+F43-G43</f>
        <v>-4.6300000000000026</v>
      </c>
    </row>
    <row r="44" spans="1:8" ht="15" hidden="1" customHeight="1">
      <c r="A44" s="152" t="s">
        <v>51</v>
      </c>
      <c r="B44" s="153"/>
      <c r="C44" s="7">
        <v>5.27</v>
      </c>
      <c r="D44" s="7"/>
      <c r="E44" s="7"/>
      <c r="F44" s="7"/>
      <c r="G44" s="62"/>
      <c r="H44" s="7"/>
    </row>
    <row r="45" spans="1:8" ht="0.75" hidden="1" customHeight="1">
      <c r="A45" s="154" t="s">
        <v>147</v>
      </c>
      <c r="B45" s="155"/>
      <c r="C45" s="119">
        <v>5.83</v>
      </c>
      <c r="D45" s="119">
        <v>74.739999999999995</v>
      </c>
      <c r="E45" s="119">
        <v>34.130000000000003</v>
      </c>
      <c r="F45" s="119">
        <v>17.059999999999999</v>
      </c>
      <c r="G45" s="121">
        <v>2.9</v>
      </c>
      <c r="H45" s="132">
        <f>F45-F49+D45</f>
        <v>88.899999999999991</v>
      </c>
    </row>
    <row r="46" spans="1:8" ht="12.75" customHeight="1">
      <c r="A46" s="156"/>
      <c r="B46" s="157"/>
      <c r="C46" s="139"/>
      <c r="D46" s="139"/>
      <c r="E46" s="139"/>
      <c r="F46" s="139"/>
      <c r="G46" s="140"/>
      <c r="H46" s="133"/>
    </row>
    <row r="47" spans="1:8" ht="6.75" customHeight="1">
      <c r="A47" s="156"/>
      <c r="B47" s="157"/>
      <c r="C47" s="139"/>
      <c r="D47" s="139"/>
      <c r="E47" s="139"/>
      <c r="F47" s="139"/>
      <c r="G47" s="140"/>
      <c r="H47" s="133"/>
    </row>
    <row r="48" spans="1:8" ht="8.25" customHeight="1">
      <c r="A48" s="158"/>
      <c r="B48" s="159"/>
      <c r="C48" s="120"/>
      <c r="D48" s="120"/>
      <c r="E48" s="120"/>
      <c r="F48" s="120"/>
      <c r="G48" s="122"/>
      <c r="H48" s="134"/>
    </row>
    <row r="49" spans="1:8" ht="8.25" customHeight="1">
      <c r="A49" s="135" t="s">
        <v>61</v>
      </c>
      <c r="B49" s="136"/>
      <c r="C49" s="119"/>
      <c r="D49" s="119">
        <v>-0.69</v>
      </c>
      <c r="E49" s="119">
        <v>5.8</v>
      </c>
      <c r="F49" s="119">
        <v>2.9</v>
      </c>
      <c r="G49" s="121">
        <v>2.9</v>
      </c>
      <c r="H49" s="119">
        <f>H45-H51</f>
        <v>-0.69000000000001194</v>
      </c>
    </row>
    <row r="50" spans="1:8" ht="4.5" customHeight="1">
      <c r="A50" s="137"/>
      <c r="B50" s="138"/>
      <c r="C50" s="120"/>
      <c r="D50" s="120"/>
      <c r="E50" s="120"/>
      <c r="F50" s="120"/>
      <c r="G50" s="122"/>
      <c r="H50" s="120"/>
    </row>
    <row r="51" spans="1:8" ht="13.5" customHeight="1">
      <c r="A51" s="131" t="s">
        <v>141</v>
      </c>
      <c r="B51" s="130"/>
      <c r="C51" s="79"/>
      <c r="D51" s="79">
        <v>75.430000000000007</v>
      </c>
      <c r="E51" s="79">
        <f>E45-E49</f>
        <v>28.330000000000002</v>
      </c>
      <c r="F51" s="79">
        <f t="shared" ref="F51" si="5">F45-F49</f>
        <v>14.159999999999998</v>
      </c>
      <c r="G51" s="79">
        <v>0</v>
      </c>
      <c r="H51" s="79">
        <v>89.59</v>
      </c>
    </row>
    <row r="52" spans="1:8" ht="12.75" customHeight="1">
      <c r="A52" s="92" t="s">
        <v>148</v>
      </c>
      <c r="B52" s="42"/>
      <c r="C52" s="7"/>
      <c r="D52" s="7">
        <v>3</v>
      </c>
      <c r="E52" s="7">
        <v>0</v>
      </c>
      <c r="F52" s="7">
        <v>0</v>
      </c>
      <c r="G52" s="58">
        <v>0</v>
      </c>
      <c r="H52" s="35">
        <f>F52-E52+D52+F52-G52</f>
        <v>3</v>
      </c>
    </row>
    <row r="53" spans="1:8" ht="11.25" hidden="1" customHeight="1">
      <c r="A53" s="135" t="s">
        <v>82</v>
      </c>
      <c r="B53" s="136"/>
      <c r="C53" s="119"/>
      <c r="D53" s="119">
        <v>0</v>
      </c>
      <c r="E53" s="119">
        <v>0</v>
      </c>
      <c r="F53" s="119">
        <v>0</v>
      </c>
      <c r="G53" s="121">
        <v>0</v>
      </c>
      <c r="H53" s="119">
        <v>0</v>
      </c>
    </row>
    <row r="54" spans="1:8" ht="16.5" customHeight="1">
      <c r="A54" s="137"/>
      <c r="B54" s="138"/>
      <c r="C54" s="120"/>
      <c r="D54" s="120"/>
      <c r="E54" s="120"/>
      <c r="F54" s="120"/>
      <c r="G54" s="122"/>
      <c r="H54" s="120"/>
    </row>
    <row r="55" spans="1:8" ht="16.5" customHeight="1">
      <c r="A55" s="129" t="s">
        <v>149</v>
      </c>
      <c r="B55" s="130"/>
      <c r="C55" s="83" t="s">
        <v>151</v>
      </c>
      <c r="D55" s="83">
        <v>3.66</v>
      </c>
      <c r="E55" s="83">
        <v>4.4000000000000004</v>
      </c>
      <c r="F55" s="83">
        <v>4.8</v>
      </c>
      <c r="G55" s="82">
        <v>0.82</v>
      </c>
      <c r="H55" s="93">
        <f>D55+F55-G55</f>
        <v>7.6400000000000006</v>
      </c>
    </row>
    <row r="56" spans="1:8" ht="16.5" customHeight="1">
      <c r="A56" s="131" t="s">
        <v>150</v>
      </c>
      <c r="B56" s="130"/>
      <c r="C56" s="83"/>
      <c r="D56" s="83"/>
      <c r="E56" s="83">
        <v>0.74</v>
      </c>
      <c r="F56" s="83">
        <v>0.82</v>
      </c>
      <c r="G56" s="82">
        <v>0.82</v>
      </c>
      <c r="H56" s="83">
        <v>0</v>
      </c>
    </row>
    <row r="57" spans="1:8" ht="16.5" customHeight="1">
      <c r="A57" s="125" t="s">
        <v>132</v>
      </c>
      <c r="B57" s="126"/>
      <c r="C57" s="7"/>
      <c r="D57" s="7"/>
      <c r="E57" s="35">
        <f>E41+E43+E45+E55</f>
        <v>1399.6600000000005</v>
      </c>
      <c r="F57" s="35">
        <f t="shared" ref="F57:G57" si="6">F41+F43+F45+F55</f>
        <v>1367.29</v>
      </c>
      <c r="G57" s="35">
        <f t="shared" si="6"/>
        <v>1514.5100000000002</v>
      </c>
      <c r="H57" s="7"/>
    </row>
    <row r="58" spans="1:8" ht="15" customHeight="1">
      <c r="A58" s="127" t="s">
        <v>140</v>
      </c>
      <c r="B58" s="128"/>
      <c r="C58" s="84"/>
      <c r="D58" s="84">
        <v>-732.77</v>
      </c>
      <c r="E58" s="85"/>
      <c r="F58" s="85"/>
      <c r="G58" s="84"/>
      <c r="H58" s="84">
        <f>F57-E57+D58+F57-G57</f>
        <v>-912.36000000000081</v>
      </c>
    </row>
    <row r="59" spans="1:8" ht="23.25" customHeight="1">
      <c r="A59" s="127" t="s">
        <v>159</v>
      </c>
      <c r="B59" s="127"/>
      <c r="C59" s="86"/>
      <c r="D59" s="86"/>
      <c r="E59" s="87"/>
      <c r="F59" s="88"/>
      <c r="G59" s="88"/>
      <c r="H59" s="87">
        <f>F57-E57+D58+F57-G57</f>
        <v>-912.36000000000081</v>
      </c>
    </row>
    <row r="60" spans="1:8" ht="27" customHeight="1">
      <c r="A60" s="89" t="s">
        <v>138</v>
      </c>
      <c r="B60" s="89"/>
      <c r="C60" s="86"/>
      <c r="D60" s="86"/>
      <c r="E60" s="87"/>
      <c r="F60" s="88"/>
      <c r="G60" s="88"/>
      <c r="H60" s="85">
        <f>H45+H55</f>
        <v>96.539999999999992</v>
      </c>
    </row>
    <row r="61" spans="1:8" ht="23.25" customHeight="1">
      <c r="A61" s="90" t="s">
        <v>139</v>
      </c>
      <c r="B61" s="91"/>
      <c r="C61" s="86"/>
      <c r="D61" s="86"/>
      <c r="E61" s="87"/>
      <c r="F61" s="88"/>
      <c r="G61" s="88"/>
      <c r="H61" s="87">
        <f>H8+H32+H35+H43</f>
        <v>-995.2299999999999</v>
      </c>
    </row>
    <row r="62" spans="1:8" ht="13.5" customHeight="1">
      <c r="A62" s="73"/>
      <c r="B62" s="73"/>
      <c r="C62" s="28"/>
      <c r="D62" s="28"/>
      <c r="E62" s="28"/>
      <c r="F62" s="28"/>
      <c r="G62" s="28"/>
      <c r="H62" s="28"/>
    </row>
    <row r="63" spans="1:8" ht="15.75" customHeight="1">
      <c r="A63" s="123" t="s">
        <v>129</v>
      </c>
      <c r="B63" s="124"/>
      <c r="C63" s="124"/>
      <c r="D63" s="124"/>
      <c r="E63" s="124"/>
      <c r="F63" s="124"/>
      <c r="G63" s="124"/>
      <c r="H63" s="124"/>
    </row>
    <row r="64" spans="1:8" ht="14.25" customHeight="1"/>
    <row r="65" spans="1:8">
      <c r="A65" s="21" t="s">
        <v>154</v>
      </c>
      <c r="D65" s="23"/>
      <c r="E65" s="23"/>
      <c r="F65" s="23"/>
      <c r="G65" s="23"/>
    </row>
    <row r="66" spans="1:8">
      <c r="A66" s="110" t="s">
        <v>64</v>
      </c>
      <c r="B66" s="115"/>
      <c r="C66" s="115"/>
      <c r="D66" s="112"/>
      <c r="E66" s="37" t="s">
        <v>65</v>
      </c>
      <c r="F66" s="37" t="s">
        <v>66</v>
      </c>
      <c r="G66" s="37" t="s">
        <v>134</v>
      </c>
      <c r="H66" s="6" t="s">
        <v>135</v>
      </c>
    </row>
    <row r="67" spans="1:8">
      <c r="A67" s="116" t="s">
        <v>166</v>
      </c>
      <c r="B67" s="117"/>
      <c r="C67" s="117"/>
      <c r="D67" s="118"/>
      <c r="E67" s="38">
        <v>42826</v>
      </c>
      <c r="F67" s="37" t="s">
        <v>167</v>
      </c>
      <c r="G67" s="39">
        <v>23.94</v>
      </c>
      <c r="H67" s="6" t="s">
        <v>168</v>
      </c>
    </row>
    <row r="68" spans="1:8">
      <c r="A68" s="116" t="s">
        <v>172</v>
      </c>
      <c r="B68" s="117"/>
      <c r="C68" s="117"/>
      <c r="D68" s="118"/>
      <c r="E68" s="38">
        <v>43040</v>
      </c>
      <c r="F68" s="37" t="s">
        <v>173</v>
      </c>
      <c r="G68" s="39">
        <v>22.3</v>
      </c>
      <c r="H68" s="6" t="s">
        <v>174</v>
      </c>
    </row>
    <row r="69" spans="1:8">
      <c r="A69" s="116" t="s">
        <v>126</v>
      </c>
      <c r="B69" s="117"/>
      <c r="C69" s="117"/>
      <c r="D69" s="118"/>
      <c r="E69" s="38">
        <v>42826</v>
      </c>
      <c r="F69" s="37">
        <v>1</v>
      </c>
      <c r="G69" s="39">
        <v>0.61</v>
      </c>
      <c r="H69" s="6" t="s">
        <v>136</v>
      </c>
    </row>
    <row r="70" spans="1:8">
      <c r="A70" s="116" t="s">
        <v>169</v>
      </c>
      <c r="B70" s="117"/>
      <c r="C70" s="117"/>
      <c r="D70" s="118"/>
      <c r="E70" s="38">
        <v>42948</v>
      </c>
      <c r="F70" s="37" t="s">
        <v>176</v>
      </c>
      <c r="G70" s="39">
        <v>415.5</v>
      </c>
      <c r="H70" s="6" t="s">
        <v>170</v>
      </c>
    </row>
    <row r="71" spans="1:8">
      <c r="A71" s="116" t="s">
        <v>175</v>
      </c>
      <c r="B71" s="117"/>
      <c r="C71" s="117"/>
      <c r="D71" s="118"/>
      <c r="E71" s="38">
        <v>43040</v>
      </c>
      <c r="F71" s="37" t="s">
        <v>177</v>
      </c>
      <c r="G71" s="39">
        <v>10.02</v>
      </c>
      <c r="H71" s="6" t="s">
        <v>170</v>
      </c>
    </row>
    <row r="72" spans="1:8">
      <c r="A72" s="116" t="s">
        <v>155</v>
      </c>
      <c r="B72" s="117"/>
      <c r="C72" s="117"/>
      <c r="D72" s="118"/>
      <c r="E72" s="38">
        <v>42614</v>
      </c>
      <c r="F72" s="37" t="s">
        <v>146</v>
      </c>
      <c r="G72" s="95">
        <v>-10.01</v>
      </c>
      <c r="H72" s="6" t="s">
        <v>144</v>
      </c>
    </row>
    <row r="73" spans="1:8">
      <c r="A73" s="116" t="s">
        <v>8</v>
      </c>
      <c r="B73" s="117"/>
      <c r="C73" s="117"/>
      <c r="D73" s="118"/>
      <c r="E73" s="38"/>
      <c r="F73" s="37"/>
      <c r="G73" s="39">
        <f>SUM(G67:G72)</f>
        <v>462.36</v>
      </c>
      <c r="H73" s="74"/>
    </row>
    <row r="74" spans="1:8">
      <c r="A74" s="21" t="s">
        <v>52</v>
      </c>
      <c r="D74" s="23"/>
      <c r="E74" s="23"/>
      <c r="F74" s="23"/>
      <c r="G74" s="23"/>
    </row>
    <row r="75" spans="1:8">
      <c r="A75" s="21" t="s">
        <v>53</v>
      </c>
      <c r="D75" s="23"/>
      <c r="E75" s="23"/>
      <c r="F75" s="23"/>
      <c r="G75" s="23"/>
    </row>
    <row r="76" spans="1:8" ht="23.25" customHeight="1">
      <c r="A76" s="110" t="s">
        <v>68</v>
      </c>
      <c r="B76" s="115"/>
      <c r="C76" s="115"/>
      <c r="D76" s="115"/>
      <c r="E76" s="112"/>
      <c r="F76" s="41" t="s">
        <v>66</v>
      </c>
      <c r="G76" s="40" t="s">
        <v>67</v>
      </c>
    </row>
    <row r="77" spans="1:8">
      <c r="A77" s="116" t="s">
        <v>69</v>
      </c>
      <c r="B77" s="117"/>
      <c r="C77" s="117"/>
      <c r="D77" s="117"/>
      <c r="E77" s="118"/>
      <c r="F77" s="37">
        <v>2</v>
      </c>
      <c r="G77" s="37">
        <v>500.48</v>
      </c>
    </row>
    <row r="78" spans="1:8">
      <c r="A78" s="49"/>
      <c r="B78" s="50"/>
      <c r="C78" s="50"/>
      <c r="D78" s="50"/>
      <c r="E78" s="50"/>
      <c r="F78" s="51"/>
      <c r="G78" s="51"/>
    </row>
    <row r="79" spans="1:8">
      <c r="A79" s="55" t="s">
        <v>83</v>
      </c>
      <c r="B79" s="56"/>
      <c r="C79" s="56"/>
      <c r="D79" s="56"/>
      <c r="E79" s="56"/>
      <c r="F79" s="37"/>
      <c r="G79" s="37"/>
    </row>
    <row r="80" spans="1:8">
      <c r="A80" s="110" t="s">
        <v>84</v>
      </c>
      <c r="B80" s="111"/>
      <c r="C80" s="97" t="s">
        <v>85</v>
      </c>
      <c r="D80" s="111"/>
      <c r="E80" s="37" t="s">
        <v>86</v>
      </c>
      <c r="F80" s="37" t="s">
        <v>87</v>
      </c>
      <c r="G80" s="37" t="s">
        <v>88</v>
      </c>
    </row>
    <row r="81" spans="1:8">
      <c r="A81" s="110" t="s">
        <v>110</v>
      </c>
      <c r="B81" s="111"/>
      <c r="C81" s="97" t="s">
        <v>63</v>
      </c>
      <c r="D81" s="112"/>
      <c r="E81" s="37">
        <v>5</v>
      </c>
      <c r="F81" s="37" t="s">
        <v>63</v>
      </c>
      <c r="G81" s="37" t="s">
        <v>63</v>
      </c>
    </row>
    <row r="82" spans="1:8">
      <c r="A82" s="52"/>
      <c r="B82" s="53"/>
      <c r="C82" s="28"/>
      <c r="D82" s="54"/>
      <c r="E82" s="51"/>
      <c r="F82" s="51"/>
      <c r="G82" s="51"/>
    </row>
    <row r="83" spans="1:8">
      <c r="A83" s="21" t="s">
        <v>127</v>
      </c>
      <c r="D83" s="23"/>
      <c r="E83" s="23"/>
      <c r="F83" s="23"/>
      <c r="G83" s="23"/>
    </row>
    <row r="84" spans="1:8">
      <c r="A84" s="21" t="s">
        <v>171</v>
      </c>
      <c r="D84" s="23"/>
      <c r="E84" s="23"/>
      <c r="F84" s="23"/>
      <c r="G84" s="23"/>
    </row>
    <row r="85" spans="1:8">
      <c r="A85" s="113" t="s">
        <v>178</v>
      </c>
      <c r="B85" s="114"/>
      <c r="C85" s="114"/>
      <c r="D85" s="114"/>
      <c r="E85" s="114"/>
      <c r="F85" s="114"/>
      <c r="G85" s="114"/>
      <c r="H85" s="114"/>
    </row>
    <row r="86" spans="1:8" ht="33" customHeight="1">
      <c r="A86" s="114"/>
      <c r="B86" s="114"/>
      <c r="C86" s="114"/>
      <c r="D86" s="114"/>
      <c r="E86" s="114"/>
      <c r="F86" s="114"/>
      <c r="G86" s="114"/>
      <c r="H86" s="114"/>
    </row>
    <row r="87" spans="1:8" ht="24" customHeight="1">
      <c r="A87" s="72"/>
      <c r="B87" s="72"/>
      <c r="C87" s="72"/>
      <c r="D87" s="72"/>
      <c r="E87" s="72"/>
      <c r="F87" s="72"/>
      <c r="G87" s="72"/>
      <c r="H87" s="72"/>
    </row>
    <row r="88" spans="1:8">
      <c r="A88" s="72"/>
      <c r="B88" s="72"/>
      <c r="C88" s="72"/>
      <c r="D88" s="72"/>
      <c r="E88" s="72"/>
      <c r="F88" s="72"/>
      <c r="G88" s="72"/>
    </row>
    <row r="89" spans="1:8">
      <c r="A89" s="23" t="s">
        <v>89</v>
      </c>
      <c r="B89" s="57"/>
    </row>
    <row r="90" spans="1:8">
      <c r="A90" s="23" t="s">
        <v>90</v>
      </c>
      <c r="B90" s="57"/>
      <c r="E90" s="23" t="s">
        <v>92</v>
      </c>
    </row>
    <row r="91" spans="1:8">
      <c r="A91" s="23" t="s">
        <v>91</v>
      </c>
      <c r="B91" s="57"/>
    </row>
    <row r="92" spans="1:8">
      <c r="A92" s="23"/>
      <c r="B92" s="57"/>
    </row>
    <row r="93" spans="1:8">
      <c r="A93" s="19" t="s">
        <v>93</v>
      </c>
    </row>
    <row r="94" spans="1:8">
      <c r="A94" s="19" t="s">
        <v>94</v>
      </c>
    </row>
    <row r="95" spans="1:8">
      <c r="A95" s="19" t="s">
        <v>95</v>
      </c>
    </row>
    <row r="96" spans="1:8">
      <c r="A96" s="19" t="s">
        <v>96</v>
      </c>
    </row>
    <row r="97" spans="1:1">
      <c r="A97" s="19"/>
    </row>
  </sheetData>
  <mergeCells count="75">
    <mergeCell ref="A37:B37"/>
    <mergeCell ref="A38:B38"/>
    <mergeCell ref="A39:B39"/>
    <mergeCell ref="A40:B40"/>
    <mergeCell ref="A51:B51"/>
    <mergeCell ref="A42:B42"/>
    <mergeCell ref="D45:D48"/>
    <mergeCell ref="A23:B23"/>
    <mergeCell ref="G27:G28"/>
    <mergeCell ref="A26:B26"/>
    <mergeCell ref="A27:B28"/>
    <mergeCell ref="C27:C28"/>
    <mergeCell ref="D27:D28"/>
    <mergeCell ref="E27:E28"/>
    <mergeCell ref="F27:F28"/>
    <mergeCell ref="A30:B30"/>
    <mergeCell ref="A32:B32"/>
    <mergeCell ref="A44:B44"/>
    <mergeCell ref="A45:B48"/>
    <mergeCell ref="C45:C48"/>
    <mergeCell ref="A34:B34"/>
    <mergeCell ref="A41:B41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35:B35"/>
    <mergeCell ref="H45:H48"/>
    <mergeCell ref="A53:B54"/>
    <mergeCell ref="C53:C54"/>
    <mergeCell ref="D53:D54"/>
    <mergeCell ref="E53:E54"/>
    <mergeCell ref="F53:F54"/>
    <mergeCell ref="G49:G50"/>
    <mergeCell ref="H49:H50"/>
    <mergeCell ref="E45:E48"/>
    <mergeCell ref="F45:F48"/>
    <mergeCell ref="G45:G48"/>
    <mergeCell ref="A49:B50"/>
    <mergeCell ref="C49:C50"/>
    <mergeCell ref="D49:D50"/>
    <mergeCell ref="E49:E50"/>
    <mergeCell ref="F49:F50"/>
    <mergeCell ref="A72:D72"/>
    <mergeCell ref="A80:B80"/>
    <mergeCell ref="G53:G54"/>
    <mergeCell ref="A73:D73"/>
    <mergeCell ref="A63:H63"/>
    <mergeCell ref="H53:H54"/>
    <mergeCell ref="A57:B57"/>
    <mergeCell ref="A58:B58"/>
    <mergeCell ref="A59:B59"/>
    <mergeCell ref="A55:B55"/>
    <mergeCell ref="A56:B56"/>
    <mergeCell ref="A71:D71"/>
    <mergeCell ref="A67:D67"/>
    <mergeCell ref="A66:D66"/>
    <mergeCell ref="A68:D68"/>
    <mergeCell ref="A69:D69"/>
    <mergeCell ref="A70:D70"/>
    <mergeCell ref="A81:B81"/>
    <mergeCell ref="C80:D80"/>
    <mergeCell ref="C81:D81"/>
    <mergeCell ref="A85:H86"/>
    <mergeCell ref="A76:E76"/>
    <mergeCell ref="A77:E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2016-02-05T05:45:05Z</cp:lastPrinted>
  <dcterms:created xsi:type="dcterms:W3CDTF">2013-02-18T04:38:06Z</dcterms:created>
  <dcterms:modified xsi:type="dcterms:W3CDTF">2018-01-23T23:22:11Z</dcterms:modified>
</cp:coreProperties>
</file>