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1" i="8"/>
  <c r="H52"/>
  <c r="H40"/>
  <c r="H39"/>
  <c r="H38"/>
  <c r="H37"/>
  <c r="H35"/>
  <c r="F35"/>
  <c r="E35"/>
  <c r="G8"/>
  <c r="G9"/>
  <c r="G29"/>
  <c r="G25"/>
  <c r="G22"/>
  <c r="G19"/>
  <c r="G16"/>
  <c r="G13"/>
  <c r="G32"/>
  <c r="G41"/>
  <c r="F8"/>
  <c r="F41"/>
  <c r="E8"/>
  <c r="E41"/>
  <c r="F33"/>
  <c r="E33"/>
  <c r="H33"/>
  <c r="H47"/>
  <c r="H8"/>
  <c r="H34"/>
  <c r="H44"/>
  <c r="H50"/>
  <c r="F48"/>
  <c r="E48"/>
  <c r="G48"/>
  <c r="H49"/>
  <c r="G62"/>
  <c r="F29"/>
  <c r="E29"/>
  <c r="F25"/>
  <c r="E25"/>
  <c r="F22"/>
  <c r="E22"/>
  <c r="F19"/>
  <c r="E19"/>
  <c r="F16"/>
  <c r="E16"/>
  <c r="F13"/>
  <c r="E13"/>
  <c r="F9"/>
  <c r="E9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<sst xmlns="http://schemas.openxmlformats.org/spreadsheetml/2006/main" count="196" uniqueCount="173">
  <si>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</si>
  <si>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</si>
  <si>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</si>
  <si>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</si>
  <si>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</si>
  <si>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</si>
  <si>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</si>
  <si>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</si>
  <si>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</si>
  <si>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</si>
  <si>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</si>
  <si>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</si>
  <si>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</si>
  <si>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</si>
  <si>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</si>
  <si>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</si>
  <si>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</si>
  <si>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</si>
  <si>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</si>
  <si>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</si>
  <si>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</si>
  <si>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</si>
  <si>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</si>
  <si>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</si>
  <si>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</si>
  <si>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</si>
  <si>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</si>
  <si>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</si>
  <si>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</si>
  <si>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</si>
  <si>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</si>
  <si>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</si>
  <si>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</si>
  <si>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</si>
  <si>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</si>
  <si>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</si>
  <si>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</si>
  <si>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</si>
  <si>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</si>
  <si>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</si>
  <si>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</si>
  <si>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</si>
  <si>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</si>
  <si>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</si>
  <si>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</si>
  <si>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</si>
  <si>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</si>
  <si>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</si>
  <si>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</si>
  <si>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</si>
  <si>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</si>
  <si>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</si>
  <si>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</si>
  <si>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</si>
  <si>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</si>
  <si>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</si>
  <si>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</si>
  <si>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</si>
  <si>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</si>
  <si>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</si>
  <si>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</si>
  <si>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</si>
  <si>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</si>
  <si>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</si>
  <si>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</si>
  <si>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</si>
  <si>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</si>
  <si>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</si>
  <si>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</si>
  <si>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</si>
  <si>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</si>
  <si>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</si>
  <si>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</si>
  <si>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</si>
  <si>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</si>
  <si>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</si>
  <si>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</si>
  <si>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</si>
  <si>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</si>
  <si>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</si>
  <si>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</si>
  <si>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</si>
  <si>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</si>
  <si>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</si>
  <si>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</si>
  <si>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</si>
  <si>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</si>
  <si>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</si>
  <si>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</si>
  <si>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</si>
  <si>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</si>
  <si>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</si>
  <si>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</si>
  <si>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</si>
  <si>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</si>
  <si>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</si>
  <si>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</si>
  <si>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</si>
  <si>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</si>
  <si>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Договор Управления</t>
  </si>
  <si>
    <t>от 27 апреля 2005 года серия 25 № 01277949</t>
  </si>
  <si>
    <t>не начисл.</t>
  </si>
  <si>
    <t>№ 131 по проспекту Красного Знамени</t>
  </si>
  <si>
    <t>9 этажей</t>
  </si>
  <si>
    <t>4 подъезда</t>
  </si>
  <si>
    <t>4 лифта</t>
  </si>
  <si>
    <t>4 м/провода</t>
  </si>
  <si>
    <t xml:space="preserve">                              01 ноября 2007 года</t>
  </si>
  <si>
    <t>проспект Красного Знамени,131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</si>
  <si>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</si>
  <si>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</si>
  <si>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</si>
  <si>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</si>
  <si>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</si>
  <si>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</si>
  <si>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</si>
  <si>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</si>
  <si>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</si>
  <si>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</si>
  <si>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</si>
  <si>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</si>
  <si>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</si>
  <si>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</si>
  <si>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</si>
  <si>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</si>
  <si>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</si>
  <si>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</si>
  <si>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</si>
  <si>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</si>
  <si>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сумма, т.р.</t>
  </si>
  <si>
    <t>подрядчик</t>
  </si>
  <si>
    <t>количество проживающих</t>
  </si>
  <si>
    <t>340 чел.</t>
  </si>
  <si>
    <t>итого по дому:</t>
  </si>
  <si>
    <t>Прочие работы и услуги</t>
  </si>
  <si>
    <t>Ресо-Гарантия</t>
  </si>
  <si>
    <t>1.Капитальный ремонт</t>
  </si>
  <si>
    <t>2. Обслуж-е теплосчетчика</t>
  </si>
  <si>
    <t>2.1 Услуги по управлению</t>
  </si>
  <si>
    <t>3. Реклама в лифтах</t>
  </si>
  <si>
    <t xml:space="preserve"> Собственникам необходимо  принять  решение и направить в  Управляющую компанию для формирования перспективного плана текущего ремонта  дома.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</si>
  <si>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</si>
  <si>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</si>
  <si>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</si>
  <si>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</si>
  <si>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ООО "ТСГ"</t>
  </si>
  <si>
    <t xml:space="preserve"> всего: 1770,1 в т.ч.  лестнич. клетки 776,4 кв.м</t>
  </si>
  <si>
    <t>всего по дому:</t>
  </si>
  <si>
    <t xml:space="preserve"> Предложение Управлящей компании: замена ливневой канализации по стоякам в подъездах.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</si>
  <si>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</si>
  <si>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</si>
  <si>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</si>
  <si>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</si>
  <si>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</si>
  <si>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</si>
  <si>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</si>
  <si>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 содержание ОИ МКД</t>
  </si>
  <si>
    <t>отведение сточных вод</t>
  </si>
  <si>
    <t>ГВС на  содержание ОИ МКД</t>
  </si>
  <si>
    <t>эл.энергия на  содержание ОИ МКД</t>
  </si>
  <si>
    <t>3. Перечень работ, выполненных по статье " текущий ремонт"  в 2017 году.</t>
  </si>
  <si>
    <t>Бетонирование входов в подъезды</t>
  </si>
  <si>
    <t>Ремонт ливневой канализации</t>
  </si>
  <si>
    <t>65 п.м</t>
  </si>
  <si>
    <t>аварийная промазка кровельных швов кв.72</t>
  </si>
  <si>
    <t>25 п.м</t>
  </si>
  <si>
    <t>Ландшафт</t>
  </si>
  <si>
    <t>установка ручек на  пластик. окон</t>
  </si>
  <si>
    <t>8 шт</t>
  </si>
  <si>
    <t>СтройЕврокомпл.</t>
  </si>
  <si>
    <t>461,82 р</t>
  </si>
  <si>
    <t>План по статье "Текущий ремонт" на 2018 год.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</si>
  <si>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 80/01 от 23.01.2018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</si>
</sst>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16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/>
    <xf numFmtId="0" fontId="4" fillId="0" borderId="7" xfId="0" applyFont="1" applyBorder="1" applyAlignment="1">
      <alignment horizontal="left"/>
    </xf>
    <xf numFmtId="0" fontId="3" fillId="0" borderId="2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149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4" t="s">
        <v>102</v>
      </c>
    </row>
    <row r="4" spans="1:4" ht="14.25" customHeight="1">
      <c r="A4" s="22" t="s">
        <v>172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>
      <c r="A9" s="12" t="s">
        <v>1</v>
      </c>
      <c r="B9" s="13" t="s">
        <v>12</v>
      </c>
      <c r="C9" s="106" t="s">
        <v>13</v>
      </c>
      <c r="D9" s="107"/>
    </row>
    <row r="10" spans="1:4" s="3" customFormat="1" ht="24" customHeight="1">
      <c r="A10" s="12" t="s">
        <v>2</v>
      </c>
      <c r="B10" s="15" t="s">
        <v>14</v>
      </c>
      <c r="C10" s="100" t="s">
        <v>100</v>
      </c>
      <c r="D10" s="101"/>
    </row>
    <row r="11" spans="1:4" s="3" customFormat="1" ht="15" customHeight="1">
      <c r="A11" s="12" t="s">
        <v>3</v>
      </c>
      <c r="B11" s="13" t="s">
        <v>15</v>
      </c>
      <c r="C11" s="106" t="s">
        <v>16</v>
      </c>
      <c r="D11" s="107"/>
    </row>
    <row r="12" spans="1:4" s="3" customFormat="1" ht="15" customHeight="1">
      <c r="A12" s="62" t="s">
        <v>4</v>
      </c>
      <c r="B12" s="63" t="s">
        <v>109</v>
      </c>
      <c r="C12" s="59" t="s">
        <v>110</v>
      </c>
      <c r="D12" s="60" t="s">
        <v>111</v>
      </c>
    </row>
    <row r="13" spans="1:4" s="3" customFormat="1" ht="15" customHeight="1">
      <c r="A13" s="64"/>
      <c r="B13" s="65"/>
      <c r="C13" s="59" t="s">
        <v>112</v>
      </c>
      <c r="D13" s="60" t="s">
        <v>113</v>
      </c>
    </row>
    <row r="14" spans="1:4" s="3" customFormat="1" ht="15" customHeight="1">
      <c r="A14" s="64"/>
      <c r="B14" s="65"/>
      <c r="C14" s="59" t="s">
        <v>114</v>
      </c>
      <c r="D14" s="60" t="s">
        <v>115</v>
      </c>
    </row>
    <row r="15" spans="1:4" s="3" customFormat="1" ht="15" customHeight="1">
      <c r="A15" s="64"/>
      <c r="B15" s="65"/>
      <c r="C15" s="59" t="s">
        <v>116</v>
      </c>
      <c r="D15" s="60" t="s">
        <v>117</v>
      </c>
    </row>
    <row r="16" spans="1:4" s="3" customFormat="1" ht="15" customHeight="1">
      <c r="A16" s="64"/>
      <c r="B16" s="65"/>
      <c r="C16" s="59" t="s">
        <v>118</v>
      </c>
      <c r="D16" s="60" t="s">
        <v>119</v>
      </c>
    </row>
    <row r="17" spans="1:5" s="3" customFormat="1" ht="15" customHeight="1">
      <c r="A17" s="64"/>
      <c r="B17" s="65"/>
      <c r="C17" s="59" t="s">
        <v>120</v>
      </c>
      <c r="D17" s="60" t="s">
        <v>121</v>
      </c>
    </row>
    <row r="18" spans="1:5" s="3" customFormat="1" ht="15" customHeight="1">
      <c r="A18" s="66"/>
      <c r="B18" s="67"/>
      <c r="C18" s="59" t="s">
        <v>122</v>
      </c>
      <c r="D18" s="60" t="s">
        <v>123</v>
      </c>
    </row>
    <row r="19" spans="1:5" s="3" customFormat="1" ht="14.25" customHeight="1">
      <c r="A19" s="12" t="s">
        <v>5</v>
      </c>
      <c r="B19" s="13" t="s">
        <v>17</v>
      </c>
      <c r="C19" s="108" t="s">
        <v>124</v>
      </c>
      <c r="D19" s="109"/>
    </row>
    <row r="20" spans="1:5" s="3" customFormat="1">
      <c r="A20" s="12" t="s">
        <v>6</v>
      </c>
      <c r="B20" s="13" t="s">
        <v>18</v>
      </c>
      <c r="C20" s="110" t="s">
        <v>60</v>
      </c>
      <c r="D20" s="111"/>
    </row>
    <row r="21" spans="1:5" s="3" customFormat="1" ht="16.5" customHeight="1">
      <c r="A21" s="12" t="s">
        <v>7</v>
      </c>
      <c r="B21" s="13" t="s">
        <v>19</v>
      </c>
      <c r="C21" s="100" t="s">
        <v>20</v>
      </c>
      <c r="D21" s="101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2" t="s">
        <v>27</v>
      </c>
      <c r="B26" s="103"/>
      <c r="C26" s="103"/>
      <c r="D26" s="104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95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96</v>
      </c>
      <c r="C30" s="6" t="s">
        <v>97</v>
      </c>
      <c r="D30" s="10" t="s">
        <v>98</v>
      </c>
      <c r="E30" t="s">
        <v>94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127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36</v>
      </c>
      <c r="C40" s="98">
        <v>1981</v>
      </c>
      <c r="D40" s="105"/>
    </row>
    <row r="41" spans="1:4">
      <c r="A41" s="7">
        <v>2</v>
      </c>
      <c r="B41" s="6" t="s">
        <v>38</v>
      </c>
      <c r="C41" s="98" t="s">
        <v>103</v>
      </c>
      <c r="D41" s="105"/>
    </row>
    <row r="42" spans="1:4" ht="15" customHeight="1">
      <c r="A42" s="7">
        <v>3</v>
      </c>
      <c r="B42" s="6" t="s">
        <v>39</v>
      </c>
      <c r="C42" s="98" t="s">
        <v>104</v>
      </c>
      <c r="D42" s="99"/>
    </row>
    <row r="43" spans="1:4">
      <c r="A43" s="7">
        <v>4</v>
      </c>
      <c r="B43" s="6" t="s">
        <v>37</v>
      </c>
      <c r="C43" s="98" t="s">
        <v>105</v>
      </c>
      <c r="D43" s="99"/>
    </row>
    <row r="44" spans="1:4">
      <c r="A44" s="7">
        <v>5</v>
      </c>
      <c r="B44" s="6" t="s">
        <v>40</v>
      </c>
      <c r="C44" s="98" t="s">
        <v>106</v>
      </c>
      <c r="D44" s="99"/>
    </row>
    <row r="45" spans="1:4">
      <c r="A45" s="7">
        <v>6</v>
      </c>
      <c r="B45" s="6" t="s">
        <v>41</v>
      </c>
      <c r="C45" s="98">
        <v>7523</v>
      </c>
      <c r="D45" s="105"/>
    </row>
    <row r="46" spans="1:4" ht="15" customHeight="1">
      <c r="A46" s="7">
        <v>7</v>
      </c>
      <c r="B46" s="6" t="s">
        <v>42</v>
      </c>
      <c r="C46" s="98" t="s">
        <v>61</v>
      </c>
      <c r="D46" s="105"/>
    </row>
    <row r="47" spans="1:4">
      <c r="A47" s="7">
        <v>8</v>
      </c>
      <c r="B47" s="6" t="s">
        <v>43</v>
      </c>
      <c r="C47" s="98" t="s">
        <v>146</v>
      </c>
      <c r="D47" s="105"/>
    </row>
    <row r="48" spans="1:4">
      <c r="A48" s="7">
        <v>9</v>
      </c>
      <c r="B48" s="6" t="s">
        <v>131</v>
      </c>
      <c r="C48" s="98" t="s">
        <v>132</v>
      </c>
      <c r="D48" s="105"/>
    </row>
    <row r="49" spans="1:4">
      <c r="A49" s="78"/>
      <c r="B49" s="74" t="s">
        <v>99</v>
      </c>
      <c r="C49" s="74" t="s">
        <v>107</v>
      </c>
      <c r="D49" s="74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topLeftCell="A38" workbookViewId="0">
      <selection activeCell="I43" sqref="I4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>
      <c r="A1" s="4" t="s">
        <v>141</v>
      </c>
      <c r="B1"/>
      <c r="C1" s="43"/>
      <c r="D1" s="43"/>
    </row>
    <row r="2" spans="1:8" ht="13.5" customHeight="1">
      <c r="A2" s="4" t="s">
        <v>150</v>
      </c>
      <c r="B2"/>
      <c r="C2" s="43"/>
      <c r="D2" s="43"/>
    </row>
    <row r="3" spans="1:8" ht="56.25" customHeight="1">
      <c r="A3" s="125" t="s">
        <v>68</v>
      </c>
      <c r="B3" s="126"/>
      <c r="C3" s="44" t="s">
        <v>69</v>
      </c>
      <c r="D3" s="32" t="s">
        <v>70</v>
      </c>
      <c r="E3" s="32" t="s">
        <v>71</v>
      </c>
      <c r="F3" s="32" t="s">
        <v>72</v>
      </c>
      <c r="G3" s="45" t="s">
        <v>73</v>
      </c>
      <c r="H3" s="32" t="s">
        <v>74</v>
      </c>
    </row>
    <row r="4" spans="1:8" ht="26.25" customHeight="1">
      <c r="A4" s="142" t="s">
        <v>151</v>
      </c>
      <c r="B4" s="143"/>
      <c r="C4" s="44"/>
      <c r="D4" s="32">
        <v>-16.97</v>
      </c>
      <c r="E4" s="32"/>
      <c r="F4" s="32"/>
      <c r="G4" s="45"/>
      <c r="H4" s="32"/>
    </row>
    <row r="5" spans="1:8" ht="15" customHeight="1">
      <c r="A5" s="83" t="s">
        <v>142</v>
      </c>
      <c r="B5" s="84"/>
      <c r="C5" s="44"/>
      <c r="D5" s="32">
        <v>598.26</v>
      </c>
      <c r="E5" s="32"/>
      <c r="F5" s="32"/>
      <c r="G5" s="45"/>
      <c r="H5" s="32"/>
    </row>
    <row r="6" spans="1:8" ht="12.75" customHeight="1">
      <c r="A6" s="83" t="s">
        <v>143</v>
      </c>
      <c r="B6" s="84"/>
      <c r="C6" s="44"/>
      <c r="D6" s="32">
        <v>-615.23</v>
      </c>
      <c r="E6" s="32"/>
      <c r="F6" s="32"/>
      <c r="G6" s="45"/>
      <c r="H6" s="32"/>
    </row>
    <row r="7" spans="1:8" ht="15.75" customHeight="1">
      <c r="A7" s="130" t="s">
        <v>152</v>
      </c>
      <c r="B7" s="129"/>
      <c r="C7" s="129"/>
      <c r="D7" s="129"/>
      <c r="E7" s="129"/>
      <c r="F7" s="129"/>
      <c r="G7" s="129"/>
      <c r="H7" s="144"/>
    </row>
    <row r="8" spans="1:8" ht="17.25" customHeight="1">
      <c r="A8" s="125" t="s">
        <v>75</v>
      </c>
      <c r="B8" s="127"/>
      <c r="C8" s="36">
        <v>20.420000000000002</v>
      </c>
      <c r="D8" s="33">
        <v>-592.73</v>
      </c>
      <c r="E8" s="33">
        <f>E12+E15+E18+E21+E24+E27</f>
        <v>1751.7100000000003</v>
      </c>
      <c r="F8" s="33">
        <f>F12+F15+F18+F21+F24+F27</f>
        <v>1680.05</v>
      </c>
      <c r="G8" s="33">
        <f>G12+G15+G18+G21+G24+G27</f>
        <v>1680.05</v>
      </c>
      <c r="H8" s="7">
        <f>F8-E8+D8</f>
        <v>-664.39000000000033</v>
      </c>
    </row>
    <row r="9" spans="1:8">
      <c r="A9" s="46" t="s">
        <v>76</v>
      </c>
      <c r="B9" s="47"/>
      <c r="C9" s="7">
        <v>18.38</v>
      </c>
      <c r="D9" s="7">
        <v>-533.45000000000005</v>
      </c>
      <c r="E9" s="7">
        <f>E8-E10</f>
        <v>1576.5400000000002</v>
      </c>
      <c r="F9" s="7">
        <f>F8-F10</f>
        <v>1512.04</v>
      </c>
      <c r="G9" s="7">
        <f>G8-G10</f>
        <v>1512.04</v>
      </c>
      <c r="H9" s="7">
        <f t="shared" ref="H9:H10" si="0">F9-E9+D9</f>
        <v>-597.95000000000027</v>
      </c>
    </row>
    <row r="10" spans="1:8">
      <c r="A10" s="128" t="s">
        <v>77</v>
      </c>
      <c r="B10" s="129"/>
      <c r="C10" s="7">
        <v>2.04</v>
      </c>
      <c r="D10" s="7">
        <v>-59.28</v>
      </c>
      <c r="E10" s="7">
        <v>175.17</v>
      </c>
      <c r="F10" s="7">
        <v>168.01</v>
      </c>
      <c r="G10" s="7">
        <v>168.01</v>
      </c>
      <c r="H10" s="7">
        <f t="shared" si="0"/>
        <v>-66.44</v>
      </c>
    </row>
    <row r="11" spans="1:8" ht="12.75" customHeight="1">
      <c r="A11" s="130" t="s">
        <v>78</v>
      </c>
      <c r="B11" s="131"/>
      <c r="C11" s="131"/>
      <c r="D11" s="131"/>
      <c r="E11" s="131"/>
      <c r="F11" s="131"/>
      <c r="G11" s="131"/>
      <c r="H11" s="127"/>
    </row>
    <row r="12" spans="1:8">
      <c r="A12" s="132" t="s">
        <v>57</v>
      </c>
      <c r="B12" s="133"/>
      <c r="C12" s="36">
        <v>5.65</v>
      </c>
      <c r="D12" s="33">
        <v>-177.15</v>
      </c>
      <c r="E12" s="33">
        <v>510.01</v>
      </c>
      <c r="F12" s="33">
        <v>486.74</v>
      </c>
      <c r="G12" s="33">
        <v>486.74</v>
      </c>
      <c r="H12" s="7">
        <f t="shared" ref="H12:H30" si="1">F12-E12+D12</f>
        <v>-200.42</v>
      </c>
    </row>
    <row r="13" spans="1:8">
      <c r="A13" s="46" t="s">
        <v>76</v>
      </c>
      <c r="B13" s="47"/>
      <c r="C13" s="7">
        <v>5.08</v>
      </c>
      <c r="D13" s="7">
        <v>-159.59</v>
      </c>
      <c r="E13" s="7">
        <f>E12-E14</f>
        <v>459.01</v>
      </c>
      <c r="F13" s="7">
        <f>F12-F14</f>
        <v>438.07</v>
      </c>
      <c r="G13" s="7">
        <f>G12-G14</f>
        <v>438.07</v>
      </c>
      <c r="H13" s="7">
        <f t="shared" si="1"/>
        <v>-180.53</v>
      </c>
    </row>
    <row r="14" spans="1:8">
      <c r="A14" s="128" t="s">
        <v>77</v>
      </c>
      <c r="B14" s="129"/>
      <c r="C14" s="7">
        <v>0.56999999999999995</v>
      </c>
      <c r="D14" s="7">
        <v>-17.71</v>
      </c>
      <c r="E14" s="7">
        <v>51</v>
      </c>
      <c r="F14" s="7">
        <v>48.67</v>
      </c>
      <c r="G14" s="7">
        <v>48.67</v>
      </c>
      <c r="H14" s="7">
        <f t="shared" si="1"/>
        <v>-20.04</v>
      </c>
    </row>
    <row r="15" spans="1:8" ht="23.25" customHeight="1">
      <c r="A15" s="132" t="s">
        <v>46</v>
      </c>
      <c r="B15" s="133"/>
      <c r="C15" s="36">
        <v>3.45</v>
      </c>
      <c r="D15" s="33">
        <v>-107.4</v>
      </c>
      <c r="E15" s="7">
        <v>311.42</v>
      </c>
      <c r="F15" s="7">
        <v>297.25</v>
      </c>
      <c r="G15" s="7">
        <v>297.25</v>
      </c>
      <c r="H15" s="7">
        <f t="shared" si="1"/>
        <v>-121.57000000000002</v>
      </c>
    </row>
    <row r="16" spans="1:8">
      <c r="A16" s="46" t="s">
        <v>76</v>
      </c>
      <c r="B16" s="47"/>
      <c r="C16" s="7">
        <v>3.1</v>
      </c>
      <c r="D16" s="7">
        <v>-96.66</v>
      </c>
      <c r="E16" s="7">
        <f>E15-E17</f>
        <v>280</v>
      </c>
      <c r="F16" s="7">
        <f>F15-F17</f>
        <v>267.52</v>
      </c>
      <c r="G16" s="7">
        <f>G15-G17</f>
        <v>267.52</v>
      </c>
      <c r="H16" s="7">
        <f t="shared" si="1"/>
        <v>-109.14000000000001</v>
      </c>
    </row>
    <row r="17" spans="1:8" ht="15" customHeight="1">
      <c r="A17" s="128" t="s">
        <v>77</v>
      </c>
      <c r="B17" s="129"/>
      <c r="C17" s="7">
        <v>0.35</v>
      </c>
      <c r="D17" s="7">
        <v>-10.74</v>
      </c>
      <c r="E17" s="7">
        <v>31.42</v>
      </c>
      <c r="F17" s="7">
        <v>29.73</v>
      </c>
      <c r="G17" s="7">
        <v>29.73</v>
      </c>
      <c r="H17" s="7">
        <f t="shared" si="1"/>
        <v>-12.430000000000001</v>
      </c>
    </row>
    <row r="18" spans="1:8" ht="14.25" customHeight="1">
      <c r="A18" s="132" t="s">
        <v>58</v>
      </c>
      <c r="B18" s="133"/>
      <c r="C18" s="44">
        <v>2.37</v>
      </c>
      <c r="D18" s="33">
        <v>-73.87</v>
      </c>
      <c r="E18" s="7">
        <v>213.93</v>
      </c>
      <c r="F18" s="7">
        <v>204.19</v>
      </c>
      <c r="G18" s="7">
        <v>204.19</v>
      </c>
      <c r="H18" s="7">
        <f t="shared" si="1"/>
        <v>-83.610000000000014</v>
      </c>
    </row>
    <row r="19" spans="1:8" ht="13.5" customHeight="1">
      <c r="A19" s="46" t="s">
        <v>76</v>
      </c>
      <c r="B19" s="47"/>
      <c r="C19" s="7">
        <v>2.13</v>
      </c>
      <c r="D19" s="7">
        <v>-66.48</v>
      </c>
      <c r="E19" s="7">
        <f>E18-E20</f>
        <v>192.54000000000002</v>
      </c>
      <c r="F19" s="7">
        <f>F18-F20</f>
        <v>183.76999999999998</v>
      </c>
      <c r="G19" s="7">
        <f>G18-G20</f>
        <v>183.76999999999998</v>
      </c>
      <c r="H19" s="7">
        <f t="shared" si="1"/>
        <v>-75.250000000000043</v>
      </c>
    </row>
    <row r="20" spans="1:8" ht="12.75" customHeight="1">
      <c r="A20" s="128" t="s">
        <v>77</v>
      </c>
      <c r="B20" s="129"/>
      <c r="C20" s="7">
        <v>0.24</v>
      </c>
      <c r="D20" s="7">
        <v>-7.39</v>
      </c>
      <c r="E20" s="7">
        <v>21.39</v>
      </c>
      <c r="F20" s="7">
        <v>20.420000000000002</v>
      </c>
      <c r="G20" s="7">
        <v>20.420000000000002</v>
      </c>
      <c r="H20" s="7">
        <f t="shared" si="1"/>
        <v>-8.36</v>
      </c>
    </row>
    <row r="21" spans="1:8">
      <c r="A21" s="132" t="s">
        <v>59</v>
      </c>
      <c r="B21" s="133"/>
      <c r="C21" s="35">
        <v>1.1100000000000001</v>
      </c>
      <c r="D21" s="7">
        <v>-34.700000000000003</v>
      </c>
      <c r="E21" s="7">
        <v>100.2</v>
      </c>
      <c r="F21" s="7">
        <v>95.63</v>
      </c>
      <c r="G21" s="7">
        <v>95.63</v>
      </c>
      <c r="H21" s="7">
        <f t="shared" si="1"/>
        <v>-39.27000000000001</v>
      </c>
    </row>
    <row r="22" spans="1:8" ht="14.25" customHeight="1">
      <c r="A22" s="46" t="s">
        <v>76</v>
      </c>
      <c r="B22" s="47"/>
      <c r="C22" s="7">
        <v>1</v>
      </c>
      <c r="D22" s="7">
        <v>-31.23</v>
      </c>
      <c r="E22" s="7">
        <f>E21-E23</f>
        <v>90.18</v>
      </c>
      <c r="F22" s="7">
        <f>F21-F23</f>
        <v>86.07</v>
      </c>
      <c r="G22" s="7">
        <f>G21-G23</f>
        <v>86.07</v>
      </c>
      <c r="H22" s="7">
        <f t="shared" si="1"/>
        <v>-35.340000000000018</v>
      </c>
    </row>
    <row r="23" spans="1:8" ht="14.25" customHeight="1">
      <c r="A23" s="128" t="s">
        <v>77</v>
      </c>
      <c r="B23" s="129"/>
      <c r="C23" s="7">
        <v>0.11</v>
      </c>
      <c r="D23" s="7">
        <v>-3.47</v>
      </c>
      <c r="E23" s="7">
        <v>10.02</v>
      </c>
      <c r="F23" s="7">
        <v>9.56</v>
      </c>
      <c r="G23" s="7">
        <v>9.56</v>
      </c>
      <c r="H23" s="7">
        <f t="shared" si="1"/>
        <v>-3.9299999999999993</v>
      </c>
    </row>
    <row r="24" spans="1:8" ht="14.25" customHeight="1">
      <c r="A24" s="10" t="s">
        <v>47</v>
      </c>
      <c r="B24" s="48"/>
      <c r="C24" s="35">
        <v>3.65</v>
      </c>
      <c r="D24" s="7">
        <v>-105.95</v>
      </c>
      <c r="E24" s="7">
        <v>329.47</v>
      </c>
      <c r="F24" s="7">
        <v>314.5</v>
      </c>
      <c r="G24" s="7">
        <v>314.5</v>
      </c>
      <c r="H24" s="7">
        <f t="shared" si="1"/>
        <v>-120.92000000000003</v>
      </c>
    </row>
    <row r="25" spans="1:8" ht="14.25" customHeight="1">
      <c r="A25" s="46" t="s">
        <v>76</v>
      </c>
      <c r="B25" s="47"/>
      <c r="C25" s="7">
        <v>3.29</v>
      </c>
      <c r="D25" s="7">
        <v>-95.34</v>
      </c>
      <c r="E25" s="7">
        <f>E24-E26</f>
        <v>296.52000000000004</v>
      </c>
      <c r="F25" s="7">
        <f>F24-F26</f>
        <v>283.05</v>
      </c>
      <c r="G25" s="7">
        <f>G24-G26</f>
        <v>283.05</v>
      </c>
      <c r="H25" s="7">
        <f t="shared" si="1"/>
        <v>-108.81000000000003</v>
      </c>
    </row>
    <row r="26" spans="1:8">
      <c r="A26" s="128" t="s">
        <v>77</v>
      </c>
      <c r="B26" s="129"/>
      <c r="C26" s="7">
        <v>0.36</v>
      </c>
      <c r="D26" s="7">
        <v>-10.61</v>
      </c>
      <c r="E26" s="7">
        <v>32.950000000000003</v>
      </c>
      <c r="F26" s="7">
        <v>31.45</v>
      </c>
      <c r="G26" s="7">
        <v>31.45</v>
      </c>
      <c r="H26" s="7">
        <f t="shared" si="1"/>
        <v>-12.110000000000003</v>
      </c>
    </row>
    <row r="27" spans="1:8" ht="14.25" customHeight="1">
      <c r="A27" s="134" t="s">
        <v>48</v>
      </c>
      <c r="B27" s="135"/>
      <c r="C27" s="138">
        <v>4.1900000000000004</v>
      </c>
      <c r="D27" s="140">
        <v>-84.65</v>
      </c>
      <c r="E27" s="7">
        <v>286.68</v>
      </c>
      <c r="F27" s="7">
        <v>281.74</v>
      </c>
      <c r="G27" s="7">
        <v>281.74</v>
      </c>
      <c r="H27" s="7">
        <f t="shared" si="1"/>
        <v>-89.59</v>
      </c>
    </row>
    <row r="28" spans="1:8" ht="0.75" hidden="1" customHeight="1">
      <c r="A28" s="136"/>
      <c r="B28" s="137"/>
      <c r="C28" s="139"/>
      <c r="D28" s="141"/>
      <c r="E28" s="7"/>
      <c r="F28" s="7"/>
      <c r="G28" s="7"/>
      <c r="H28" s="7">
        <f t="shared" si="1"/>
        <v>0</v>
      </c>
    </row>
    <row r="29" spans="1:8">
      <c r="A29" s="46" t="s">
        <v>76</v>
      </c>
      <c r="B29" s="47"/>
      <c r="C29" s="7">
        <v>3.77</v>
      </c>
      <c r="D29" s="7">
        <v>-76.19</v>
      </c>
      <c r="E29" s="7">
        <f>E27-E30</f>
        <v>258.01</v>
      </c>
      <c r="F29" s="7">
        <f>F27-F30</f>
        <v>253.57</v>
      </c>
      <c r="G29" s="7">
        <f>G27-G30</f>
        <v>253.57</v>
      </c>
      <c r="H29" s="7">
        <f t="shared" si="1"/>
        <v>-80.63</v>
      </c>
    </row>
    <row r="30" spans="1:8">
      <c r="A30" s="128" t="s">
        <v>77</v>
      </c>
      <c r="B30" s="129"/>
      <c r="C30" s="7">
        <v>0.42</v>
      </c>
      <c r="D30" s="7">
        <v>-8.4700000000000006</v>
      </c>
      <c r="E30" s="7">
        <v>28.67</v>
      </c>
      <c r="F30" s="7">
        <v>28.17</v>
      </c>
      <c r="G30" s="7">
        <v>28.17</v>
      </c>
      <c r="H30" s="7">
        <f t="shared" si="1"/>
        <v>-8.9700000000000006</v>
      </c>
    </row>
    <row r="31" spans="1:8">
      <c r="A31" s="77"/>
      <c r="B31" s="76"/>
      <c r="C31" s="7"/>
      <c r="D31" s="7"/>
      <c r="E31" s="7"/>
      <c r="F31" s="7"/>
      <c r="G31" s="75"/>
      <c r="H31" s="7"/>
    </row>
    <row r="32" spans="1:8" ht="13.5" customHeight="1">
      <c r="A32" s="125" t="s">
        <v>49</v>
      </c>
      <c r="B32" s="126"/>
      <c r="C32" s="35">
        <v>7.8</v>
      </c>
      <c r="D32" s="35">
        <v>584.59</v>
      </c>
      <c r="E32" s="35">
        <v>661.25</v>
      </c>
      <c r="F32" s="35">
        <v>635.1</v>
      </c>
      <c r="G32" s="68">
        <f>G33+G34</f>
        <v>230.76999999999998</v>
      </c>
      <c r="H32" s="35">
        <f>F32-E32+D32+F32-G32</f>
        <v>962.77</v>
      </c>
    </row>
    <row r="33" spans="1:8" ht="16.5" customHeight="1">
      <c r="A33" s="69" t="s">
        <v>79</v>
      </c>
      <c r="B33" s="70"/>
      <c r="C33" s="35">
        <v>7.02</v>
      </c>
      <c r="D33" s="35">
        <v>587.21</v>
      </c>
      <c r="E33" s="7">
        <f>E32-E34</f>
        <v>595.12</v>
      </c>
      <c r="F33" s="7">
        <f>F32-F34</f>
        <v>571.59</v>
      </c>
      <c r="G33" s="71">
        <v>167.26</v>
      </c>
      <c r="H33" s="35">
        <f t="shared" ref="H33:H34" si="2">F33-E33+D33+F33-G33</f>
        <v>968.01</v>
      </c>
    </row>
    <row r="34" spans="1:8" ht="13.5" customHeight="1">
      <c r="A34" s="128" t="s">
        <v>77</v>
      </c>
      <c r="B34" s="129"/>
      <c r="C34" s="7">
        <v>0.78</v>
      </c>
      <c r="D34" s="7">
        <v>-2.62</v>
      </c>
      <c r="E34" s="7">
        <v>66.13</v>
      </c>
      <c r="F34" s="7">
        <v>63.51</v>
      </c>
      <c r="G34" s="7">
        <v>63.51</v>
      </c>
      <c r="H34" s="35">
        <f t="shared" si="2"/>
        <v>-5.2399999999999949</v>
      </c>
    </row>
    <row r="35" spans="1:8" ht="13.5" customHeight="1">
      <c r="A35" s="114" t="s">
        <v>154</v>
      </c>
      <c r="B35" s="115"/>
      <c r="C35" s="7"/>
      <c r="D35" s="7">
        <v>0</v>
      </c>
      <c r="E35" s="7">
        <f>E37+E38+E39+E40</f>
        <v>214.67</v>
      </c>
      <c r="F35" s="7">
        <f>F37+F38+F39+F40</f>
        <v>186.87</v>
      </c>
      <c r="G35" s="96">
        <v>186.87</v>
      </c>
      <c r="H35" s="35">
        <f>F35-E35</f>
        <v>-27.799999999999983</v>
      </c>
    </row>
    <row r="36" spans="1:8" ht="13.5" customHeight="1">
      <c r="A36" s="46" t="s">
        <v>155</v>
      </c>
      <c r="B36" s="97"/>
      <c r="C36" s="7"/>
      <c r="D36" s="7"/>
      <c r="E36" s="7"/>
      <c r="F36" s="7"/>
      <c r="G36" s="96"/>
      <c r="H36" s="35"/>
    </row>
    <row r="37" spans="1:8" ht="13.5" customHeight="1">
      <c r="A37" s="149" t="s">
        <v>156</v>
      </c>
      <c r="B37" s="150"/>
      <c r="C37" s="7"/>
      <c r="D37" s="7">
        <v>0</v>
      </c>
      <c r="E37" s="7">
        <v>5.91</v>
      </c>
      <c r="F37" s="7">
        <v>5.12</v>
      </c>
      <c r="G37" s="7">
        <v>5.12</v>
      </c>
      <c r="H37" s="35">
        <f t="shared" ref="H37:H40" si="3">F37-E37</f>
        <v>-0.79</v>
      </c>
    </row>
    <row r="38" spans="1:8" ht="13.5" customHeight="1">
      <c r="A38" s="149" t="s">
        <v>158</v>
      </c>
      <c r="B38" s="150"/>
      <c r="C38" s="7"/>
      <c r="D38" s="7">
        <v>0</v>
      </c>
      <c r="E38" s="7">
        <v>22.82</v>
      </c>
      <c r="F38" s="7">
        <v>19.04</v>
      </c>
      <c r="G38" s="7">
        <v>19.04</v>
      </c>
      <c r="H38" s="35">
        <f t="shared" si="3"/>
        <v>-3.7800000000000011</v>
      </c>
    </row>
    <row r="39" spans="1:8" ht="13.5" customHeight="1">
      <c r="A39" s="149" t="s">
        <v>159</v>
      </c>
      <c r="B39" s="150"/>
      <c r="C39" s="7"/>
      <c r="D39" s="7">
        <v>0</v>
      </c>
      <c r="E39" s="7">
        <v>182.94</v>
      </c>
      <c r="F39" s="7">
        <v>160.22</v>
      </c>
      <c r="G39" s="7">
        <v>160.22</v>
      </c>
      <c r="H39" s="35">
        <f t="shared" si="3"/>
        <v>-22.72</v>
      </c>
    </row>
    <row r="40" spans="1:8" ht="13.5" customHeight="1">
      <c r="A40" s="149" t="s">
        <v>157</v>
      </c>
      <c r="B40" s="150"/>
      <c r="C40" s="7"/>
      <c r="D40" s="7">
        <v>0</v>
      </c>
      <c r="E40" s="7">
        <v>3</v>
      </c>
      <c r="F40" s="7">
        <v>2.4900000000000002</v>
      </c>
      <c r="G40" s="7">
        <v>2.4900000000000002</v>
      </c>
      <c r="H40" s="35">
        <f t="shared" si="3"/>
        <v>-0.50999999999999979</v>
      </c>
    </row>
    <row r="41" spans="1:8" ht="13.5" customHeight="1">
      <c r="A41" s="69" t="s">
        <v>133</v>
      </c>
      <c r="B41" s="79"/>
      <c r="C41" s="7"/>
      <c r="D41" s="7"/>
      <c r="E41" s="35">
        <f>E8+E32+E35</f>
        <v>2627.63</v>
      </c>
      <c r="F41" s="35">
        <f t="shared" ref="F41:G41" si="4">F8+F32+F35</f>
        <v>2502.02</v>
      </c>
      <c r="G41" s="35">
        <f t="shared" si="4"/>
        <v>2097.69</v>
      </c>
      <c r="H41" s="35"/>
    </row>
    <row r="42" spans="1:8" ht="13.5" customHeight="1">
      <c r="A42" s="114" t="s">
        <v>134</v>
      </c>
      <c r="B42" s="115"/>
      <c r="C42" s="7"/>
      <c r="D42" s="7"/>
      <c r="E42" s="7"/>
      <c r="F42" s="7"/>
      <c r="G42" s="75"/>
      <c r="H42" s="35"/>
    </row>
    <row r="43" spans="1:8" ht="12.75" customHeight="1">
      <c r="A43" s="112" t="s">
        <v>136</v>
      </c>
      <c r="B43" s="113"/>
      <c r="C43" s="7"/>
      <c r="D43" s="7">
        <v>-1.86</v>
      </c>
      <c r="E43" s="7">
        <v>0</v>
      </c>
      <c r="F43" s="7">
        <v>0.78</v>
      </c>
      <c r="G43" s="61">
        <v>0.78</v>
      </c>
      <c r="H43" s="35">
        <v>-1.08</v>
      </c>
    </row>
    <row r="44" spans="1:8" ht="12.75" customHeight="1">
      <c r="A44" s="120" t="s">
        <v>137</v>
      </c>
      <c r="B44" s="121"/>
      <c r="C44" s="7"/>
      <c r="D44" s="7">
        <v>-18.02</v>
      </c>
      <c r="E44" s="7">
        <v>66</v>
      </c>
      <c r="F44" s="7">
        <v>63.18</v>
      </c>
      <c r="G44" s="61">
        <v>63.18</v>
      </c>
      <c r="H44" s="35">
        <f t="shared" ref="H44" si="5">F44-E44+D44+F44-G44</f>
        <v>-20.839999999999996</v>
      </c>
    </row>
    <row r="45" spans="1:8" ht="14.25" customHeight="1">
      <c r="A45" s="122" t="s">
        <v>138</v>
      </c>
      <c r="B45" s="123"/>
      <c r="C45" s="7"/>
      <c r="D45" s="7" t="s">
        <v>101</v>
      </c>
      <c r="E45" s="7"/>
      <c r="F45" s="7"/>
      <c r="G45" s="61"/>
      <c r="H45" s="7"/>
    </row>
    <row r="46" spans="1:8" ht="15" hidden="1" customHeight="1">
      <c r="A46" s="118" t="s">
        <v>50</v>
      </c>
      <c r="B46" s="119"/>
      <c r="C46" s="7">
        <v>5.27</v>
      </c>
      <c r="D46" s="7"/>
      <c r="E46" s="7"/>
      <c r="F46" s="7"/>
      <c r="G46" s="61"/>
      <c r="H46" s="7"/>
    </row>
    <row r="47" spans="1:8" ht="13.5" customHeight="1">
      <c r="A47" s="80" t="s">
        <v>139</v>
      </c>
      <c r="B47" s="42"/>
      <c r="C47" s="7"/>
      <c r="D47" s="7">
        <v>11.05</v>
      </c>
      <c r="E47" s="7">
        <v>0</v>
      </c>
      <c r="F47" s="7">
        <v>0</v>
      </c>
      <c r="G47" s="58">
        <v>0</v>
      </c>
      <c r="H47" s="35">
        <f t="shared" ref="H47" si="6">F47-E47+D47+F47-G47</f>
        <v>11.05</v>
      </c>
    </row>
    <row r="48" spans="1:8" ht="19.5" customHeight="1">
      <c r="A48" s="114" t="s">
        <v>147</v>
      </c>
      <c r="B48" s="115"/>
      <c r="C48" s="7"/>
      <c r="D48" s="7"/>
      <c r="E48" s="35">
        <f>E41+E43+E44+E47</f>
        <v>2693.63</v>
      </c>
      <c r="F48" s="35">
        <f t="shared" ref="F48:G48" si="7">F41+F43+F44+F47</f>
        <v>2565.98</v>
      </c>
      <c r="G48" s="35">
        <f t="shared" si="7"/>
        <v>2161.65</v>
      </c>
      <c r="H48" s="7"/>
    </row>
    <row r="49" spans="1:8" ht="18.75" customHeight="1">
      <c r="A49" s="116" t="s">
        <v>144</v>
      </c>
      <c r="B49" s="117"/>
      <c r="C49" s="88"/>
      <c r="D49" s="88">
        <v>-16.97</v>
      </c>
      <c r="E49" s="89"/>
      <c r="F49" s="89"/>
      <c r="G49" s="89"/>
      <c r="H49" s="88">
        <f>F48-E48+D49+F48-G48</f>
        <v>259.71000000000004</v>
      </c>
    </row>
    <row r="50" spans="1:8" ht="23.25" customHeight="1">
      <c r="A50" s="116" t="s">
        <v>153</v>
      </c>
      <c r="B50" s="116"/>
      <c r="C50" s="90"/>
      <c r="D50" s="90"/>
      <c r="E50" s="91"/>
      <c r="F50" s="92"/>
      <c r="G50" s="92"/>
      <c r="H50" s="91">
        <f>H51+H52</f>
        <v>259.70999999999958</v>
      </c>
    </row>
    <row r="51" spans="1:8" ht="23.25" customHeight="1">
      <c r="A51" s="93" t="s">
        <v>142</v>
      </c>
      <c r="B51" s="93"/>
      <c r="C51" s="90"/>
      <c r="D51" s="90"/>
      <c r="E51" s="91"/>
      <c r="F51" s="92"/>
      <c r="G51" s="92"/>
      <c r="H51" s="89">
        <f>H33+H47</f>
        <v>979.06</v>
      </c>
    </row>
    <row r="52" spans="1:8" ht="23.25" customHeight="1">
      <c r="A52" s="94" t="s">
        <v>143</v>
      </c>
      <c r="B52" s="95"/>
      <c r="C52" s="90"/>
      <c r="D52" s="90"/>
      <c r="E52" s="91"/>
      <c r="F52" s="92"/>
      <c r="G52" s="92"/>
      <c r="H52" s="91">
        <f>H8+H34+H35+H43+H44</f>
        <v>-719.35000000000036</v>
      </c>
    </row>
    <row r="53" spans="1:8" ht="14.25" customHeight="1">
      <c r="A53" s="145" t="s">
        <v>128</v>
      </c>
      <c r="B53" s="145"/>
      <c r="C53" s="145"/>
      <c r="D53" s="145"/>
      <c r="E53" s="145"/>
      <c r="F53" s="145"/>
      <c r="G53" s="145"/>
      <c r="H53" s="145"/>
    </row>
    <row r="54" spans="1:8" ht="14.25" customHeight="1"/>
    <row r="55" spans="1:8">
      <c r="A55" s="21" t="s">
        <v>160</v>
      </c>
      <c r="D55" s="23"/>
      <c r="E55" s="23"/>
      <c r="F55" s="23"/>
      <c r="G55" s="23"/>
    </row>
    <row r="56" spans="1:8">
      <c r="A56" s="147" t="s">
        <v>62</v>
      </c>
      <c r="B56" s="129"/>
      <c r="C56" s="129"/>
      <c r="D56" s="144"/>
      <c r="E56" s="37" t="s">
        <v>63</v>
      </c>
      <c r="F56" s="37" t="s">
        <v>64</v>
      </c>
      <c r="G56" s="37" t="s">
        <v>129</v>
      </c>
      <c r="H56" s="74" t="s">
        <v>130</v>
      </c>
    </row>
    <row r="57" spans="1:8">
      <c r="A57" s="146" t="s">
        <v>161</v>
      </c>
      <c r="B57" s="131"/>
      <c r="C57" s="131"/>
      <c r="D57" s="127"/>
      <c r="E57" s="38">
        <v>42948</v>
      </c>
      <c r="F57" s="37">
        <v>3</v>
      </c>
      <c r="G57" s="39">
        <v>63</v>
      </c>
      <c r="H57" s="74" t="s">
        <v>145</v>
      </c>
    </row>
    <row r="58" spans="1:8">
      <c r="A58" s="146" t="s">
        <v>162</v>
      </c>
      <c r="B58" s="131"/>
      <c r="C58" s="131"/>
      <c r="D58" s="127"/>
      <c r="E58" s="38">
        <v>42948</v>
      </c>
      <c r="F58" s="37" t="s">
        <v>163</v>
      </c>
      <c r="G58" s="39">
        <v>91.39</v>
      </c>
      <c r="H58" s="74" t="s">
        <v>145</v>
      </c>
    </row>
    <row r="59" spans="1:8">
      <c r="A59" s="146" t="s">
        <v>164</v>
      </c>
      <c r="B59" s="131"/>
      <c r="C59" s="131"/>
      <c r="D59" s="127"/>
      <c r="E59" s="38">
        <v>43009</v>
      </c>
      <c r="F59" s="37" t="s">
        <v>165</v>
      </c>
      <c r="G59" s="39">
        <v>8.8699999999999992</v>
      </c>
      <c r="H59" s="6" t="s">
        <v>166</v>
      </c>
    </row>
    <row r="60" spans="1:8">
      <c r="A60" s="146" t="s">
        <v>167</v>
      </c>
      <c r="B60" s="131"/>
      <c r="C60" s="131"/>
      <c r="D60" s="127"/>
      <c r="E60" s="38">
        <v>43040</v>
      </c>
      <c r="F60" s="37" t="s">
        <v>168</v>
      </c>
      <c r="G60" s="39">
        <v>4</v>
      </c>
      <c r="H60" s="6" t="s">
        <v>169</v>
      </c>
    </row>
    <row r="61" spans="1:8">
      <c r="A61" s="146" t="s">
        <v>125</v>
      </c>
      <c r="B61" s="131"/>
      <c r="C61" s="131"/>
      <c r="D61" s="127"/>
      <c r="E61" s="38">
        <v>42826</v>
      </c>
      <c r="F61" s="37">
        <v>4</v>
      </c>
      <c r="G61" s="39">
        <v>2.4500000000000002</v>
      </c>
      <c r="H61" s="6" t="s">
        <v>135</v>
      </c>
    </row>
    <row r="62" spans="1:8">
      <c r="A62" s="146" t="s">
        <v>8</v>
      </c>
      <c r="B62" s="131"/>
      <c r="C62" s="131"/>
      <c r="D62" s="127"/>
      <c r="E62" s="38"/>
      <c r="F62" s="37"/>
      <c r="G62" s="39">
        <f>SUM(G57:G61)</f>
        <v>169.70999999999998</v>
      </c>
      <c r="H62" s="73"/>
    </row>
    <row r="63" spans="1:8">
      <c r="A63" s="49"/>
      <c r="B63" s="50"/>
      <c r="C63" s="50"/>
      <c r="D63" s="50"/>
      <c r="E63" s="85"/>
      <c r="F63" s="51"/>
      <c r="G63" s="86"/>
      <c r="H63" s="87"/>
    </row>
    <row r="64" spans="1:8">
      <c r="A64" s="21" t="s">
        <v>51</v>
      </c>
      <c r="D64" s="23"/>
      <c r="E64" s="23"/>
      <c r="F64" s="23"/>
      <c r="G64" s="23"/>
    </row>
    <row r="65" spans="1:7">
      <c r="A65" s="21" t="s">
        <v>52</v>
      </c>
      <c r="D65" s="23"/>
      <c r="E65" s="23"/>
      <c r="F65" s="23"/>
      <c r="G65" s="23"/>
    </row>
    <row r="66" spans="1:7" ht="23.25" customHeight="1">
      <c r="A66" s="147" t="s">
        <v>66</v>
      </c>
      <c r="B66" s="129"/>
      <c r="C66" s="129"/>
      <c r="D66" s="129"/>
      <c r="E66" s="144"/>
      <c r="F66" s="41" t="s">
        <v>64</v>
      </c>
      <c r="G66" s="40" t="s">
        <v>65</v>
      </c>
    </row>
    <row r="67" spans="1:7">
      <c r="A67" s="146" t="s">
        <v>67</v>
      </c>
      <c r="B67" s="131"/>
      <c r="C67" s="131"/>
      <c r="D67" s="131"/>
      <c r="E67" s="127"/>
      <c r="F67" s="37">
        <v>2</v>
      </c>
      <c r="G67" s="37" t="s">
        <v>170</v>
      </c>
    </row>
    <row r="68" spans="1:7">
      <c r="A68" s="49"/>
      <c r="B68" s="50"/>
      <c r="C68" s="50"/>
      <c r="D68" s="50"/>
      <c r="E68" s="50"/>
      <c r="F68" s="51"/>
      <c r="G68" s="51"/>
    </row>
    <row r="69" spans="1:7">
      <c r="A69" s="55" t="s">
        <v>80</v>
      </c>
      <c r="B69" s="56"/>
      <c r="C69" s="56"/>
      <c r="D69" s="56"/>
      <c r="E69" s="56"/>
      <c r="F69" s="37"/>
      <c r="G69" s="37"/>
    </row>
    <row r="70" spans="1:7">
      <c r="A70" s="147" t="s">
        <v>81</v>
      </c>
      <c r="B70" s="148"/>
      <c r="C70" s="98" t="s">
        <v>82</v>
      </c>
      <c r="D70" s="148"/>
      <c r="E70" s="37" t="s">
        <v>83</v>
      </c>
      <c r="F70" s="37" t="s">
        <v>84</v>
      </c>
      <c r="G70" s="37" t="s">
        <v>85</v>
      </c>
    </row>
    <row r="71" spans="1:7">
      <c r="A71" s="147" t="s">
        <v>108</v>
      </c>
      <c r="B71" s="148"/>
      <c r="C71" s="98" t="s">
        <v>61</v>
      </c>
      <c r="D71" s="144"/>
      <c r="E71" s="37">
        <v>5</v>
      </c>
      <c r="F71" s="37" t="s">
        <v>61</v>
      </c>
      <c r="G71" s="37" t="s">
        <v>61</v>
      </c>
    </row>
    <row r="72" spans="1:7">
      <c r="A72" s="52"/>
      <c r="B72" s="53"/>
      <c r="C72" s="28"/>
      <c r="D72" s="54"/>
      <c r="E72" s="51"/>
      <c r="F72" s="51"/>
      <c r="G72" s="51"/>
    </row>
    <row r="73" spans="1:7">
      <c r="A73" s="21" t="s">
        <v>126</v>
      </c>
    </row>
    <row r="74" spans="1:7" ht="14.25" customHeight="1">
      <c r="A74" s="21" t="s">
        <v>171</v>
      </c>
    </row>
    <row r="75" spans="1:7" ht="7.5" hidden="1" customHeight="1">
      <c r="A75" s="81" t="s">
        <v>140</v>
      </c>
      <c r="B75" s="82"/>
      <c r="C75" s="82"/>
      <c r="D75" s="82"/>
      <c r="E75" s="82"/>
      <c r="F75" s="82"/>
      <c r="G75" s="82"/>
    </row>
    <row r="76" spans="1:7" ht="33.75" customHeight="1">
      <c r="A76" s="124" t="s">
        <v>148</v>
      </c>
      <c r="B76" s="124"/>
      <c r="C76" s="124"/>
      <c r="D76" s="124"/>
      <c r="E76" s="124"/>
      <c r="F76" s="124"/>
      <c r="G76" s="124"/>
    </row>
    <row r="77" spans="1:7">
      <c r="A77" s="72"/>
      <c r="B77" s="72"/>
      <c r="C77" s="72"/>
      <c r="D77" s="72"/>
      <c r="E77" s="72"/>
      <c r="F77" s="72"/>
      <c r="G77" s="72"/>
    </row>
    <row r="78" spans="1:7">
      <c r="A78" s="72"/>
      <c r="B78" s="72"/>
      <c r="C78" s="72"/>
      <c r="D78" s="72"/>
      <c r="E78" s="72"/>
      <c r="F78" s="72"/>
      <c r="G78" s="72"/>
    </row>
    <row r="79" spans="1:7">
      <c r="A79" s="23" t="s">
        <v>86</v>
      </c>
      <c r="B79" s="57"/>
    </row>
    <row r="80" spans="1:7">
      <c r="A80" s="23" t="s">
        <v>87</v>
      </c>
      <c r="B80" s="57"/>
      <c r="E80" s="23" t="s">
        <v>89</v>
      </c>
    </row>
    <row r="81" spans="1:2">
      <c r="A81" s="23" t="s">
        <v>88</v>
      </c>
      <c r="B81" s="57"/>
    </row>
    <row r="82" spans="1:2">
      <c r="A82" s="23"/>
      <c r="B82" s="57"/>
    </row>
    <row r="83" spans="1:2">
      <c r="A83" s="19" t="s">
        <v>90</v>
      </c>
    </row>
    <row r="84" spans="1:2">
      <c r="A84" s="19" t="s">
        <v>91</v>
      </c>
    </row>
    <row r="85" spans="1:2">
      <c r="A85" s="19" t="s">
        <v>92</v>
      </c>
    </row>
    <row r="86" spans="1:2">
      <c r="A86" s="19" t="s">
        <v>93</v>
      </c>
    </row>
    <row r="87" spans="1:2">
      <c r="A87" s="19"/>
    </row>
  </sheetData>
  <mergeCells count="49">
    <mergeCell ref="A35:B35"/>
    <mergeCell ref="A37:B37"/>
    <mergeCell ref="A38:B38"/>
    <mergeCell ref="A39:B39"/>
    <mergeCell ref="A40:B40"/>
    <mergeCell ref="A53:H53"/>
    <mergeCell ref="A60:D60"/>
    <mergeCell ref="A70:B70"/>
    <mergeCell ref="A71:B71"/>
    <mergeCell ref="C70:D70"/>
    <mergeCell ref="C71:D71"/>
    <mergeCell ref="A62:D62"/>
    <mergeCell ref="A66:E66"/>
    <mergeCell ref="A67:E67"/>
    <mergeCell ref="A57:D57"/>
    <mergeCell ref="A56:D56"/>
    <mergeCell ref="A58:D58"/>
    <mergeCell ref="A59:D59"/>
    <mergeCell ref="A61:D61"/>
    <mergeCell ref="A14:B14"/>
    <mergeCell ref="A15:B15"/>
    <mergeCell ref="A17:B17"/>
    <mergeCell ref="A18:B18"/>
    <mergeCell ref="A21:B21"/>
    <mergeCell ref="A20:B20"/>
    <mergeCell ref="A76:G76"/>
    <mergeCell ref="A3:B3"/>
    <mergeCell ref="A8:B8"/>
    <mergeCell ref="A10:B10"/>
    <mergeCell ref="A11:H11"/>
    <mergeCell ref="A12:B12"/>
    <mergeCell ref="A23:B23"/>
    <mergeCell ref="A26:B26"/>
    <mergeCell ref="A27:B28"/>
    <mergeCell ref="C27:C28"/>
    <mergeCell ref="D27:D28"/>
    <mergeCell ref="A30:B30"/>
    <mergeCell ref="A32:B32"/>
    <mergeCell ref="A34:B34"/>
    <mergeCell ref="A4:B4"/>
    <mergeCell ref="A7:H7"/>
    <mergeCell ref="A43:B43"/>
    <mergeCell ref="A42:B42"/>
    <mergeCell ref="A48:B48"/>
    <mergeCell ref="A49:B49"/>
    <mergeCell ref="A50:B50"/>
    <mergeCell ref="A46:B46"/>
    <mergeCell ref="A44:B44"/>
    <mergeCell ref="A45:B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2018-01-23T23:20:23Z</cp:lastPrinted>
  <dcterms:created xsi:type="dcterms:W3CDTF">2013-02-18T04:38:06Z</dcterms:created>
  <dcterms:modified xsi:type="dcterms:W3CDTF">2018-02-21T06:15:16Z</dcterms:modified>
</cp:coreProperties>
</file>